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https://fukuipref-my.sharepoint.com/personal/shimachi-kyodo_pref_fukui_lg_jp/Documents/財政グループ/12_財政状況資料集/R6財政状況資料集/02_1回目/01_財政状況資料集/05_県HP公表データ/"/>
    </mc:Choice>
  </mc:AlternateContent>
  <xr:revisionPtr revIDLastSave="4" documentId="13_ncr:1_{49D902DC-9336-4F62-9DFA-44B00D2187FF}" xr6:coauthVersionLast="47" xr6:coauthVersionMax="47" xr10:uidLastSave="{66AB7085-A86F-4EC9-BCD1-6A05E27BF47C}"/>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W36" i="10"/>
  <c r="BW37" i="10" s="1"/>
  <c r="BW38" i="10" s="1"/>
  <c r="BW39" i="10" s="1"/>
  <c r="BW40" i="10" s="1"/>
  <c r="BW41" i="10" s="1"/>
  <c r="BE36" i="10"/>
  <c r="AM36" i="10"/>
  <c r="U36" i="10"/>
  <c r="CO35" i="10"/>
  <c r="BW35" i="10"/>
  <c r="BE35" i="10"/>
  <c r="CO34" i="10"/>
  <c r="BW34" i="10"/>
  <c r="BE34" i="10"/>
  <c r="C34" i="10"/>
  <c r="C35" i="10" s="1"/>
  <c r="C36" i="10" s="1"/>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<sst xmlns="http://schemas.openxmlformats.org/spreadsheetml/2006/main" count="1105" uniqueCount="564">
  <si>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</si>
  <si>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</si>
  <si>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</si>
  <si>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</si>
  <si>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</si>
  <si>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</si>
  <si>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</si>
  <si>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</si>
  <si>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</si>
  <si>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</si>
  <si>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</si>
  <si>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</si>
  <si>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</si>
  <si>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</si>
  <si>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</si>
  <si>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</si>
  <si>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</si>
  <si>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</si>
  <si>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</si>
  <si>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</si>
  <si>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</si>
  <si>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</si>
  <si>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</si>
  <si>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</si>
  <si>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</si>
  <si>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</si>
  <si>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</si>
  <si>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</si>
  <si>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</si>
  <si>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</si>
  <si>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</si>
  <si>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</si>
  <si>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</si>
  <si>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</si>
  <si>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</si>
  <si>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</si>
  <si>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</si>
  <si>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</si>
  <si>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</si>
  <si>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</si>
  <si>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</si>
  <si>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</si>
  <si>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</si>
  <si>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</si>
  <si>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</si>
  <si>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</si>
  <si>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</si>
  <si>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</si>
  <si>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</si>
  <si>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</si>
  <si>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</si>
  <si>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</si>
  <si>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</si>
  <si>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</si>
  <si>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</si>
  <si>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</si>
  <si>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</si>
  <si>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</si>
  <si>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</si>
  <si>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</si>
  <si>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</si>
  <si>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</si>
  <si>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</si>
  <si>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</si>
  <si>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</si>
  <si>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</si>
  <si>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</si>
  <si>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</si>
  <si>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</si>
  <si>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</si>
  <si>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</si>
  <si>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</si>
  <si>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</si>
  <si>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</si>
  <si>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</si>
  <si>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</si>
  <si>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</si>
  <si>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</si>
  <si>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</si>
  <si>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</si>
  <si>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</si>
  <si>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</si>
  <si>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</si>
  <si>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</si>
  <si>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</si>
  <si>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</si>
  <si>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</si>
  <si>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</si>
  <si>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</si>
  <si>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</si>
  <si>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</si>
  <si>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</si>
  <si>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</si>
  <si>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</si>
  <si>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あわら市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</si>
  <si>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</si>
  <si>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</si>
  <si>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</si>
  <si>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</si>
  <si>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</si>
  <si>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</si>
  <si>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</si>
  <si>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</si>
  <si>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</si>
  <si>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</si>
  <si>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</si>
  <si>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</si>
  <si>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</si>
  <si>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</si>
  <si>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</si>
  <si>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</si>
  <si>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</si>
  <si>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</si>
  <si>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</si>
  <si>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</si>
  <si>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</si>
  <si>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</si>
  <si>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</si>
  <si>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</si>
  <si>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</si>
  <si>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</si>
  <si>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</si>
  <si>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</si>
  <si>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</si>
  <si>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</si>
  <si>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</si>
  <si>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</si>
  <si>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</si>
  <si>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</si>
  <si>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</si>
  <si>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</si>
  <si>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</si>
  <si>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</si>
  <si>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</si>
  <si>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</si>
  <si>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</si>
  <si>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</si>
  <si>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</si>
  <si>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</si>
  <si>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</si>
  <si>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</si>
  <si>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</si>
  <si>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</si>
  <si>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</si>
  <si>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</si>
  <si>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</si>
  <si>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</si>
  <si>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</si>
  <si>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</si>
  <si>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</si>
  <si>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</si>
  <si>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</si>
  <si>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</si>
  <si>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</si>
  <si>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</si>
  <si>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</si>
  <si>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</si>
  <si>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</si>
  <si>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</si>
  <si>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</si>
  <si>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</si>
  <si>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</si>
  <si>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</si>
  <si>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</si>
  <si>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</si>
  <si>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</si>
  <si>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</si>
  <si>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</si>
  <si>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</si>
  <si>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</si>
  <si>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</si>
  <si>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</si>
  <si>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</si>
  <si>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</si>
  <si>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</si>
  <si>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</si>
  <si>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</si>
  <si>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</si>
  <si>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</si>
  <si>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</si>
  <si>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</si>
  <si>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</si>
  <si>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</si>
  <si>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</si>
  <si>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</si>
  <si>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</si>
  <si>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</si>
  <si>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</si>
  <si>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</si>
  <si>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</si>
  <si>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</si>
  <si>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</si>
  <si>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</si>
  <si>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</si>
  <si>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</si>
  <si>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</si>
  <si>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</si>
  <si>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</si>
  <si>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</si>
  <si>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</si>
  <si>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</si>
  <si>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</si>
  <si>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</si>
  <si>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福井県あわら市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</si>
  <si>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</si>
  <si>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</si>
  <si>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</si>
  <si>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</si>
  <si>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</si>
  <si>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</si>
  <si>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</si>
  <si>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</si>
  <si>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</si>
  <si>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</si>
  <si>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</si>
  <si>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</si>
  <si>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</si>
  <si>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</si>
  <si>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</si>
  <si>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</si>
  <si>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</si>
  <si>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</si>
  <si>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</si>
  <si>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</si>
  <si>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</si>
  <si>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</si>
  <si>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</si>
  <si>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</si>
  <si>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</si>
  <si>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</si>
  <si>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</si>
  <si>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</si>
  <si>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</si>
  <si>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</si>
  <si>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</si>
  <si>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</si>
  <si>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</si>
  <si>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</si>
  <si>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</si>
  <si>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</si>
  <si>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</si>
  <si>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</si>
  <si>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</si>
  <si>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</si>
  <si>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</si>
  <si>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</si>
  <si>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</si>
  <si>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</si>
  <si>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</si>
  <si>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</si>
  <si>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</si>
  <si>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</si>
  <si>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</si>
  <si>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</si>
  <si>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</si>
  <si>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</si>
  <si>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</si>
  <si>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</si>
  <si>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</si>
  <si>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</si>
  <si>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</si>
  <si>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</si>
  <si>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</si>
  <si>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</si>
  <si>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</si>
  <si>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</si>
  <si>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</si>
  <si>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</si>
  <si>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</si>
  <si>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</si>
  <si>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</si>
  <si>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</si>
  <si>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</si>
  <si>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</si>
  <si>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</si>
  <si>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</si>
  <si>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</si>
  <si>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</si>
  <si>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</si>
  <si>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</si>
  <si>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</si>
  <si>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</si>
  <si>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</si>
  <si>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</si>
  <si>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</si>
  <si>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</si>
  <si>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</si>
  <si>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</si>
  <si>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</si>
  <si>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</si>
  <si>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</si>
  <si>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</si>
  <si>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</si>
  <si>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</si>
  <si>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</si>
  <si>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</si>
  <si>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</si>
  <si>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</si>
  <si>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</si>
  <si>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</si>
  <si>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</si>
  <si>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</si>
  <si>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</si>
  <si>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</si>
  <si>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</si>
  <si>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</si>
  <si>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</si>
  <si>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</si>
  <si>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</si>
  <si>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</si>
  <si>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</si>
  <si>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</si>
  <si>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</si>
  <si>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</si>
  <si>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</si>
  <si>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</si>
  <si>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</si>
  <si>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</si>
  <si>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</si>
  <si>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</si>
  <si>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</si>
  <si>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</si>
  <si>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</si>
  <si>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</si>
  <si>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</si>
  <si>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</si>
  <si>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</si>
  <si>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</si>
  <si>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</si>
  <si>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</si>
  <si>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</si>
  <si>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</si>
  <si>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</si>
  <si>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</si>
  <si>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</si>
  <si>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</si>
  <si>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</si>
  <si>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</si>
  <si>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</si>
  <si>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</si>
  <si>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</si>
  <si>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</si>
  <si>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</si>
  <si>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</si>
  <si>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</si>
  <si>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</si>
  <si>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</si>
  <si>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</si>
  <si>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</si>
  <si>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</si>
  <si>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</si>
  <si>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</si>
  <si>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</si>
  <si>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</si>
  <si>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福井県あわら市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</si>
  <si>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</si>
  <si>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</si>
  <si>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</si>
  <si>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</si>
  <si>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</si>
  <si>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</si>
  <si>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</si>
  <si>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</si>
  <si>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</si>
  <si>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</si>
  <si>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</si>
  <si>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</si>
  <si>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</si>
  <si>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</si>
  <si>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</si>
  <si>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</si>
  <si>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</si>
  <si>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</si>
  <si>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</si>
  <si>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</si>
  <si>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農業者労働災害共済特別会計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</si>
  <si>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</si>
  <si>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</si>
  <si>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</si>
  <si>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</si>
  <si>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</si>
  <si>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</si>
  <si>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</si>
  <si>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</si>
  <si>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</si>
  <si>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</si>
  <si>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</si>
  <si>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</si>
  <si>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</si>
  <si>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</si>
  <si>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</si>
  <si>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</si>
  <si>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</si>
  <si>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</si>
  <si>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</si>
  <si>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</si>
  <si>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</si>
  <si>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</si>
  <si>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</si>
  <si>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</si>
  <si>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</si>
  <si>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</si>
  <si>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</si>
  <si>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</si>
  <si>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</si>
  <si>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</si>
  <si>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</si>
  <si>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</si>
  <si>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</si>
  <si>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</si>
  <si>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</si>
  <si>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</si>
  <si>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</si>
  <si>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</si>
  <si>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</si>
  <si>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</si>
  <si>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</si>
  <si>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</si>
  <si>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</si>
  <si>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</si>
  <si>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</si>
  <si>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</si>
  <si>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</si>
  <si>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</si>
  <si>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</si>
  <si>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</si>
  <si>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</si>
  <si>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</si>
  <si>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</si>
  <si>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</si>
  <si>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</si>
  <si>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</si>
  <si>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</si>
  <si>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</si>
  <si>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</si>
  <si>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</si>
  <si>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</si>
  <si>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</si>
  <si>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</si>
  <si>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</si>
  <si>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</si>
  <si>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</si>
  <si>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</si>
  <si>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</si>
  <si>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</si>
  <si>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</si>
  <si>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</si>
  <si>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</si>
  <si>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</si>
  <si>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芦原温泉上水道財産区水道事業会計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</si>
  <si>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</si>
  <si>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</si>
  <si>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</si>
  <si>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</si>
  <si>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</si>
  <si>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</si>
  <si>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</si>
  <si>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</si>
  <si>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</si>
  <si>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</si>
  <si>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</si>
  <si>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</si>
  <si>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</si>
  <si>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</si>
  <si>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</si>
  <si>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</si>
  <si>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</si>
  <si>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</si>
  <si>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</si>
  <si>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</si>
  <si>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</si>
  <si>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</si>
  <si>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</si>
  <si>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</si>
  <si>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</si>
  <si>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</si>
  <si>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</si>
  <si>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</si>
  <si>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</si>
  <si>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</si>
  <si>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</si>
  <si>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</si>
  <si>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</si>
  <si>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</si>
  <si>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</si>
  <si>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</si>
  <si>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</si>
  <si>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</si>
  <si>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</si>
  <si>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</si>
  <si>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</si>
  <si>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</si>
  <si>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</si>
  <si>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</si>
  <si>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</si>
  <si>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</si>
  <si>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</si>
  <si>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</si>
  <si>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</si>
  <si>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</si>
  <si>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</si>
  <si>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</si>
  <si>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</si>
  <si>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</si>
  <si>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</si>
  <si>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</si>
  <si>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</si>
  <si>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</si>
  <si>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</si>
  <si>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</si>
  <si>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</si>
  <si>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</si>
  <si>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</si>
  <si>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</si>
  <si>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</si>
  <si>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</si>
  <si>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</si>
  <si>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</si>
  <si>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</si>
  <si>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</si>
  <si>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</si>
  <si>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</si>
  <si>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</si>
  <si>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</si>
  <si>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</si>
  <si>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</si>
  <si>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</si>
  <si>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</si>
  <si>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</si>
  <si>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</si>
  <si>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</si>
  <si>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0.51</t>
  </si>
  <si>
    <t>一般会計</t>
  </si>
  <si>
    <t>水道事業会計</t>
  </si>
  <si>
    <t>公共下水道事業会計</t>
  </si>
  <si>
    <t>国民健康保険特別会計</t>
  </si>
  <si>
    <t>後期高齢者医療特別会計</t>
  </si>
  <si>
    <t>農業者労働災害共済特別会計</t>
  </si>
  <si>
    <t>公共用地先行取得事業特別会計</t>
  </si>
  <si>
    <t>その他会計（赤字）</t>
  </si>
  <si>
    <t>その他会計（黒字）</t>
  </si>
  <si>
    <t>R02</t>
    <phoneticPr fontId="5"/>
  </si>
  <si>
    <t>R03</t>
    <phoneticPr fontId="5"/>
  </si>
  <si>
    <t>R04</t>
    <phoneticPr fontId="5"/>
  </si>
  <si>
    <t>R05</t>
    <phoneticPr fontId="5"/>
  </si>
  <si>
    <t>R06</t>
    <phoneticPr fontId="5"/>
  </si>
  <si>
    <t>-</t>
    <phoneticPr fontId="2"/>
  </si>
  <si>
    <t>福井坂井地区広域市町村圏事務組合</t>
    <rPh sb="0" eb="4">
      <t>フクイサカイ</t>
    </rPh>
    <rPh sb="4" eb="6">
      <t>チク</t>
    </rPh>
    <rPh sb="6" eb="8">
      <t>コウイキ</t>
    </rPh>
    <rPh sb="8" eb="11">
      <t>シチョウソン</t>
    </rPh>
    <rPh sb="11" eb="12">
      <t>ケン</t>
    </rPh>
    <rPh sb="12" eb="16">
      <t>ジムクミアイ</t>
    </rPh>
    <phoneticPr fontId="2"/>
  </si>
  <si>
    <t>嶺北消防組合</t>
    <rPh sb="0" eb="2">
      <t>レイホク</t>
    </rPh>
    <rPh sb="2" eb="4">
      <t>ショウボウ</t>
    </rPh>
    <rPh sb="4" eb="6">
      <t>クミアイ</t>
    </rPh>
    <phoneticPr fontId="2"/>
  </si>
  <si>
    <t>-</t>
    <phoneticPr fontId="2"/>
  </si>
  <si>
    <t>福井県市町総合事務組合（一般会計）</t>
    <rPh sb="0" eb="3">
      <t>フクイケン</t>
    </rPh>
    <rPh sb="3" eb="5">
      <t>シマチ</t>
    </rPh>
    <rPh sb="5" eb="7">
      <t>ソウゴウ</t>
    </rPh>
    <rPh sb="7" eb="11">
      <t>ジムクミアイ</t>
    </rPh>
    <rPh sb="12" eb="16">
      <t>イッパンカイケイ</t>
    </rPh>
    <phoneticPr fontId="2"/>
  </si>
  <si>
    <t>福井県市町総合事務組合（交通災害共済事業特別会計）</t>
    <rPh sb="0" eb="3">
      <t>フクイケン</t>
    </rPh>
    <rPh sb="3" eb="5">
      <t>シマチ</t>
    </rPh>
    <rPh sb="5" eb="7">
      <t>ソウゴウ</t>
    </rPh>
    <rPh sb="7" eb="11">
      <t>ジムクミアイ</t>
    </rPh>
    <rPh sb="12" eb="14">
      <t>コウツウ</t>
    </rPh>
    <rPh sb="14" eb="18">
      <t>サイガイキョウサイ</t>
    </rPh>
    <rPh sb="18" eb="20">
      <t>ジギョウ</t>
    </rPh>
    <rPh sb="20" eb="24">
      <t>トクベツカイケイ</t>
    </rPh>
    <phoneticPr fontId="2"/>
  </si>
  <si>
    <t>福井県自治会館組合</t>
    <rPh sb="0" eb="3">
      <t>フクイケン</t>
    </rPh>
    <rPh sb="3" eb="7">
      <t>ジチカイカン</t>
    </rPh>
    <rPh sb="7" eb="9">
      <t>クミアイ</t>
    </rPh>
    <phoneticPr fontId="2"/>
  </si>
  <si>
    <t>坂井地区広域連合（一般会計）</t>
    <rPh sb="0" eb="4">
      <t>サカイチク</t>
    </rPh>
    <rPh sb="4" eb="8">
      <t>コウイキレンゴウ</t>
    </rPh>
    <rPh sb="9" eb="13">
      <t>イッパンカイケイ</t>
    </rPh>
    <phoneticPr fontId="2"/>
  </si>
  <si>
    <t>坂井地区広域連合（代官山墓地特別会計）</t>
    <rPh sb="0" eb="6">
      <t>サカイチクコウイキ</t>
    </rPh>
    <rPh sb="6" eb="8">
      <t>レンゴウ</t>
    </rPh>
    <rPh sb="9" eb="12">
      <t>ダイカンヤマ</t>
    </rPh>
    <rPh sb="12" eb="14">
      <t>ボチ</t>
    </rPh>
    <rPh sb="14" eb="16">
      <t>トクベツ</t>
    </rPh>
    <rPh sb="16" eb="18">
      <t>カイケイ</t>
    </rPh>
    <phoneticPr fontId="2"/>
  </si>
  <si>
    <t>坂井地区広域連合（介護保険特別会計）</t>
    <rPh sb="0" eb="4">
      <t>サカイチク</t>
    </rPh>
    <rPh sb="4" eb="8">
      <t>コウイキレンゴウ</t>
    </rPh>
    <rPh sb="9" eb="11">
      <t>カイゴ</t>
    </rPh>
    <rPh sb="11" eb="13">
      <t>ホケン</t>
    </rPh>
    <rPh sb="13" eb="17">
      <t>トクベツカイケイ</t>
    </rPh>
    <phoneticPr fontId="2"/>
  </si>
  <si>
    <t>福井県後期高齢者医療広域連合（一般会計）</t>
    <rPh sb="0" eb="3">
      <t>フクイケン</t>
    </rPh>
    <rPh sb="3" eb="7">
      <t>コウキコウレイ</t>
    </rPh>
    <rPh sb="7" eb="8">
      <t>シャ</t>
    </rPh>
    <rPh sb="8" eb="10">
      <t>イリョウ</t>
    </rPh>
    <rPh sb="10" eb="12">
      <t>コウイキ</t>
    </rPh>
    <rPh sb="12" eb="14">
      <t>レンゴウ</t>
    </rPh>
    <rPh sb="15" eb="19">
      <t>イッパンカイケイ</t>
    </rPh>
    <phoneticPr fontId="2"/>
  </si>
  <si>
    <t>福井県後期高齢者医療広域連合（後期高齢者医療特別会計）</t>
    <rPh sb="0" eb="3">
      <t>フクイケン</t>
    </rPh>
    <rPh sb="3" eb="7">
      <t>コウキコウレイ</t>
    </rPh>
    <rPh sb="7" eb="8">
      <t>シャ</t>
    </rPh>
    <rPh sb="8" eb="10">
      <t>イリョウ</t>
    </rPh>
    <rPh sb="10" eb="12">
      <t>コウイキ</t>
    </rPh>
    <rPh sb="12" eb="14">
      <t>レンゴウ</t>
    </rPh>
    <rPh sb="15" eb="20">
      <t>コウキコウレイシャ</t>
    </rPh>
    <rPh sb="20" eb="22">
      <t>イリョウ</t>
    </rPh>
    <rPh sb="22" eb="26">
      <t>トクベツカイケイ</t>
    </rPh>
    <phoneticPr fontId="2"/>
  </si>
  <si>
    <t>（公財）金津創作の森財団</t>
    <rPh sb="1" eb="3">
      <t>コウザイ</t>
    </rPh>
    <rPh sb="4" eb="6">
      <t>カナツ</t>
    </rPh>
    <rPh sb="6" eb="8">
      <t>ソウサク</t>
    </rPh>
    <rPh sb="9" eb="10">
      <t>モリ</t>
    </rPh>
    <rPh sb="10" eb="12">
      <t>ザイダン</t>
    </rPh>
    <phoneticPr fontId="2"/>
  </si>
  <si>
    <t>ふるさとあわらサポート基金</t>
    <rPh sb="11" eb="13">
      <t>キキン</t>
    </rPh>
    <phoneticPr fontId="5"/>
  </si>
  <si>
    <t>地域振興基金</t>
    <rPh sb="0" eb="6">
      <t>チイキシンコウキキン</t>
    </rPh>
    <phoneticPr fontId="5"/>
  </si>
  <si>
    <t>福祉基金</t>
    <rPh sb="0" eb="4">
      <t>フクシキキン</t>
    </rPh>
    <phoneticPr fontId="5"/>
  </si>
  <si>
    <t>学校施設整備基金</t>
    <rPh sb="0" eb="8">
      <t>ガッコウシセツセイビキキン</t>
    </rPh>
    <phoneticPr fontId="5"/>
  </si>
  <si>
    <t>ふるさと創生基金</t>
    <rPh sb="4" eb="6">
      <t>ソウセイ</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</si>
</sst>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6011-432C-8BF8-10A73CA122A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80593</c:v>
                </c:pt>
                <c:pt idx="1">
                  <c:v>105442</c:v>
                </c:pt>
                <c:pt idx="2">
                  <c:v>146190</c:v>
                </c:pt>
                <c:pt idx="3">
                  <c:v>63096</c:v>
                </c:pt>
                <c:pt idx="4">
                  <c:v>79641</c:v>
                </c:pt>
              </c:numCache>
            </c:numRef>
          </c:val>
          <c:smooth val="0"/>
          <c:extLst>
            <c:ext xmlns:c16="http://schemas.microsoft.com/office/drawing/2014/chart" uri="{C3380CC4-5D6E-409C-BE32-E72D297353CC}">
              <c16:uniqueId val="{00000001-6011-432C-8BF8-10A73CA122A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7.52</c:v>
                </c:pt>
                <c:pt idx="1">
                  <c:v>12.52</c:v>
                </c:pt>
                <c:pt idx="2">
                  <c:v>10.66</c:v>
                </c:pt>
                <c:pt idx="3">
                  <c:v>9.4</c:v>
                </c:pt>
                <c:pt idx="4">
                  <c:v>12.44</c:v>
                </c:pt>
              </c:numCache>
            </c:numRef>
          </c:val>
          <c:extLst>
            <c:ext xmlns:c16="http://schemas.microsoft.com/office/drawing/2014/chart" uri="{C3380CC4-5D6E-409C-BE32-E72D297353CC}">
              <c16:uniqueId val="{00000000-1520-4B10-9ED0-133363DF21A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30.11</c:v>
                </c:pt>
                <c:pt idx="1">
                  <c:v>35.82</c:v>
                </c:pt>
                <c:pt idx="2">
                  <c:v>43.01</c:v>
                </c:pt>
                <c:pt idx="3">
                  <c:v>43.82</c:v>
                </c:pt>
                <c:pt idx="4">
                  <c:v>42.3</c:v>
                </c:pt>
              </c:numCache>
            </c:numRef>
          </c:val>
          <c:extLst>
            <c:ext xmlns:c16="http://schemas.microsoft.com/office/drawing/2014/chart" uri="{C3380CC4-5D6E-409C-BE32-E72D297353CC}">
              <c16:uniqueId val="{00000001-1520-4B10-9ED0-133363DF21A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-0.51</c:v>
                </c:pt>
                <c:pt idx="1">
                  <c:v>12.51</c:v>
                </c:pt>
                <c:pt idx="2">
                  <c:v>3.17</c:v>
                </c:pt>
                <c:pt idx="3">
                  <c:v>0.34</c:v>
                </c:pt>
                <c:pt idx="4">
                  <c:v>2.0099999999999998</c:v>
                </c:pt>
              </c:numCache>
            </c:numRef>
          </c:val>
          <c:smooth val="0"/>
          <c:extLst>
            <c:ext xmlns:c16="http://schemas.microsoft.com/office/drawing/2014/chart" uri="{C3380CC4-5D6E-409C-BE32-E72D297353CC}">
              <c16:uniqueId val="{00000002-1520-4B10-9ED0-133363DF21A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0C5-483C-9BFE-F8E32829AF4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0C5-483C-9BFE-F8E32829AF4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0C5-483C-9BFE-F8E32829AF44}"/>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0C5-483C-9BFE-F8E32829AF44}"/>
            </c:ext>
          </c:extLst>
        </c:ser>
        <c:ser>
          <c:idx val="4"/>
          <c:order val="4"/>
          <c:tx>
            <c:strRef>
              <c:f>データシート!$A$31</c:f>
              <c:strCache>
                <c:ptCount val="1"/>
                <c:pt idx="0">
                  <c:v>農業者労働災害共済特別会計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4-90C5-483C-9BFE-F8E32829AF4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5-90C5-483C-9BFE-F8E32829AF4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c:v>
                </c:pt>
                <c:pt idx="2">
                  <c:v>#N/A</c:v>
                </c:pt>
                <c:pt idx="3">
                  <c:v>1.0900000000000001</c:v>
                </c:pt>
                <c:pt idx="4">
                  <c:v>#N/A</c:v>
                </c:pt>
                <c:pt idx="5">
                  <c:v>1.1399999999999999</c:v>
                </c:pt>
                <c:pt idx="6">
                  <c:v>#N/A</c:v>
                </c:pt>
                <c:pt idx="7">
                  <c:v>1.4</c:v>
                </c:pt>
                <c:pt idx="8">
                  <c:v>#N/A</c:v>
                </c:pt>
                <c:pt idx="9">
                  <c:v>1.33</c:v>
                </c:pt>
              </c:numCache>
            </c:numRef>
          </c:val>
          <c:extLst>
            <c:ext xmlns:c16="http://schemas.microsoft.com/office/drawing/2014/chart" uri="{C3380CC4-5D6E-409C-BE32-E72D297353CC}">
              <c16:uniqueId val="{00000006-90C5-483C-9BFE-F8E32829AF44}"/>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1.29</c:v>
                </c:pt>
                <c:pt idx="2">
                  <c:v>#N/A</c:v>
                </c:pt>
                <c:pt idx="3">
                  <c:v>1.86</c:v>
                </c:pt>
                <c:pt idx="4">
                  <c:v>0</c:v>
                </c:pt>
                <c:pt idx="5">
                  <c:v>0</c:v>
                </c:pt>
                <c:pt idx="6">
                  <c:v>#N/A</c:v>
                </c:pt>
                <c:pt idx="7">
                  <c:v>1.73</c:v>
                </c:pt>
                <c:pt idx="8">
                  <c:v>#N/A</c:v>
                </c:pt>
                <c:pt idx="9">
                  <c:v>2.57</c:v>
                </c:pt>
              </c:numCache>
            </c:numRef>
          </c:val>
          <c:extLst>
            <c:ext xmlns:c16="http://schemas.microsoft.com/office/drawing/2014/chart" uri="{C3380CC4-5D6E-409C-BE32-E72D297353CC}">
              <c16:uniqueId val="{00000007-90C5-483C-9BFE-F8E32829AF4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4.63</c:v>
                </c:pt>
                <c:pt idx="2">
                  <c:v>#N/A</c:v>
                </c:pt>
                <c:pt idx="3">
                  <c:v>5.44</c:v>
                </c:pt>
                <c:pt idx="4">
                  <c:v>0</c:v>
                </c:pt>
                <c:pt idx="5">
                  <c:v>0</c:v>
                </c:pt>
                <c:pt idx="6">
                  <c:v>#N/A</c:v>
                </c:pt>
                <c:pt idx="7">
                  <c:v>7.78</c:v>
                </c:pt>
                <c:pt idx="8">
                  <c:v>#N/A</c:v>
                </c:pt>
                <c:pt idx="9">
                  <c:v>5.13</c:v>
                </c:pt>
              </c:numCache>
            </c:numRef>
          </c:val>
          <c:extLst>
            <c:ext xmlns:c16="http://schemas.microsoft.com/office/drawing/2014/chart" uri="{C3380CC4-5D6E-409C-BE32-E72D297353CC}">
              <c16:uniqueId val="{00000008-90C5-483C-9BFE-F8E32829AF4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7.5</c:v>
                </c:pt>
                <c:pt idx="2">
                  <c:v>#N/A</c:v>
                </c:pt>
                <c:pt idx="3">
                  <c:v>12.55</c:v>
                </c:pt>
                <c:pt idx="4">
                  <c:v>#N/A</c:v>
                </c:pt>
                <c:pt idx="5">
                  <c:v>10.65</c:v>
                </c:pt>
                <c:pt idx="6">
                  <c:v>#N/A</c:v>
                </c:pt>
                <c:pt idx="7">
                  <c:v>9.39</c:v>
                </c:pt>
                <c:pt idx="8">
                  <c:v>#N/A</c:v>
                </c:pt>
                <c:pt idx="9">
                  <c:v>12.25</c:v>
                </c:pt>
              </c:numCache>
            </c:numRef>
          </c:val>
          <c:extLst>
            <c:ext xmlns:c16="http://schemas.microsoft.com/office/drawing/2014/chart" uri="{C3380CC4-5D6E-409C-BE32-E72D297353CC}">
              <c16:uniqueId val="{00000009-90C5-483C-9BFE-F8E32829AF4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1529</c:v>
                </c:pt>
                <c:pt idx="5">
                  <c:v>1574</c:v>
                </c:pt>
                <c:pt idx="8">
                  <c:v>1504</c:v>
                </c:pt>
                <c:pt idx="11">
                  <c:v>1470</c:v>
                </c:pt>
                <c:pt idx="14">
                  <c:v>1666</c:v>
                </c:pt>
              </c:numCache>
            </c:numRef>
          </c:val>
          <c:extLst>
            <c:ext xmlns:c16="http://schemas.microsoft.com/office/drawing/2014/chart" uri="{C3380CC4-5D6E-409C-BE32-E72D297353CC}">
              <c16:uniqueId val="{00000000-57EC-4831-A2BD-8D9A54F3EA2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7EC-4831-A2BD-8D9A54F3EA2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7EC-4831-A2BD-8D9A54F3EA2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102</c:v>
                </c:pt>
                <c:pt idx="3">
                  <c:v>96</c:v>
                </c:pt>
                <c:pt idx="6">
                  <c:v>96</c:v>
                </c:pt>
                <c:pt idx="9">
                  <c:v>104</c:v>
                </c:pt>
                <c:pt idx="12">
                  <c:v>100</c:v>
                </c:pt>
              </c:numCache>
            </c:numRef>
          </c:val>
          <c:extLst>
            <c:ext xmlns:c16="http://schemas.microsoft.com/office/drawing/2014/chart" uri="{C3380CC4-5D6E-409C-BE32-E72D297353CC}">
              <c16:uniqueId val="{00000003-57EC-4831-A2BD-8D9A54F3EA2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433</c:v>
                </c:pt>
                <c:pt idx="3">
                  <c:v>421</c:v>
                </c:pt>
                <c:pt idx="6">
                  <c:v>399</c:v>
                </c:pt>
                <c:pt idx="9">
                  <c:v>383</c:v>
                </c:pt>
                <c:pt idx="12">
                  <c:v>352</c:v>
                </c:pt>
              </c:numCache>
            </c:numRef>
          </c:val>
          <c:extLst>
            <c:ext xmlns:c16="http://schemas.microsoft.com/office/drawing/2014/chart" uri="{C3380CC4-5D6E-409C-BE32-E72D297353CC}">
              <c16:uniqueId val="{00000004-57EC-4831-A2BD-8D9A54F3EA2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EC-4831-A2BD-8D9A54F3EA2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7EC-4831-A2BD-8D9A54F3EA2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1487</c:v>
                </c:pt>
                <c:pt idx="3">
                  <c:v>1554</c:v>
                </c:pt>
                <c:pt idx="6">
                  <c:v>1566</c:v>
                </c:pt>
                <c:pt idx="9">
                  <c:v>1571</c:v>
                </c:pt>
                <c:pt idx="12">
                  <c:v>1925</c:v>
                </c:pt>
              </c:numCache>
            </c:numRef>
          </c:val>
          <c:extLst>
            <c:ext xmlns:c16="http://schemas.microsoft.com/office/drawing/2014/chart" uri="{C3380CC4-5D6E-409C-BE32-E72D297353CC}">
              <c16:uniqueId val="{00000007-57EC-4831-A2BD-8D9A54F3EA2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493</c:v>
                </c:pt>
                <c:pt idx="2">
                  <c:v>#N/A</c:v>
                </c:pt>
                <c:pt idx="3">
                  <c:v>#N/A</c:v>
                </c:pt>
                <c:pt idx="4">
                  <c:v>497</c:v>
                </c:pt>
                <c:pt idx="5">
                  <c:v>#N/A</c:v>
                </c:pt>
                <c:pt idx="6">
                  <c:v>#N/A</c:v>
                </c:pt>
                <c:pt idx="7">
                  <c:v>557</c:v>
                </c:pt>
                <c:pt idx="8">
                  <c:v>#N/A</c:v>
                </c:pt>
                <c:pt idx="9">
                  <c:v>#N/A</c:v>
                </c:pt>
                <c:pt idx="10">
                  <c:v>588</c:v>
                </c:pt>
                <c:pt idx="11">
                  <c:v>#N/A</c:v>
                </c:pt>
                <c:pt idx="12">
                  <c:v>#N/A</c:v>
                </c:pt>
                <c:pt idx="13">
                  <c:v>711</c:v>
                </c:pt>
                <c:pt idx="14">
                  <c:v>#N/A</c:v>
                </c:pt>
              </c:numCache>
            </c:numRef>
          </c:val>
          <c:smooth val="0"/>
          <c:extLst>
            <c:ext xmlns:c16="http://schemas.microsoft.com/office/drawing/2014/chart" uri="{C3380CC4-5D6E-409C-BE32-E72D297353CC}">
              <c16:uniqueId val="{00000008-57EC-4831-A2BD-8D9A54F3EA2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17280</c:v>
                </c:pt>
                <c:pt idx="5">
                  <c:v>16731</c:v>
                </c:pt>
                <c:pt idx="8">
                  <c:v>16132</c:v>
                </c:pt>
                <c:pt idx="11">
                  <c:v>15084</c:v>
                </c:pt>
                <c:pt idx="14">
                  <c:v>14251</c:v>
                </c:pt>
              </c:numCache>
            </c:numRef>
          </c:val>
          <c:extLst>
            <c:ext xmlns:c16="http://schemas.microsoft.com/office/drawing/2014/chart" uri="{C3380CC4-5D6E-409C-BE32-E72D297353CC}">
              <c16:uniqueId val="{00000000-A8ED-47CF-84BC-83238F27755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151</c:v>
                </c:pt>
                <c:pt idx="5">
                  <c:v>126</c:v>
                </c:pt>
                <c:pt idx="8">
                  <c:v>91</c:v>
                </c:pt>
                <c:pt idx="11">
                  <c:v>61</c:v>
                </c:pt>
                <c:pt idx="14">
                  <c:v>38</c:v>
                </c:pt>
              </c:numCache>
            </c:numRef>
          </c:val>
          <c:extLst>
            <c:ext xmlns:c16="http://schemas.microsoft.com/office/drawing/2014/chart" uri="{C3380CC4-5D6E-409C-BE32-E72D297353CC}">
              <c16:uniqueId val="{00000001-A8ED-47CF-84BC-83238F27755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4230</c:v>
                </c:pt>
                <c:pt idx="5">
                  <c:v>5101</c:v>
                </c:pt>
                <c:pt idx="8">
                  <c:v>5734</c:v>
                </c:pt>
                <c:pt idx="11">
                  <c:v>6185</c:v>
                </c:pt>
                <c:pt idx="14">
                  <c:v>6604</c:v>
                </c:pt>
              </c:numCache>
            </c:numRef>
          </c:val>
          <c:extLst>
            <c:ext xmlns:c16="http://schemas.microsoft.com/office/drawing/2014/chart" uri="{C3380CC4-5D6E-409C-BE32-E72D297353CC}">
              <c16:uniqueId val="{00000002-A8ED-47CF-84BC-83238F27755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ED-47CF-84BC-83238F27755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ED-47CF-84BC-83238F27755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ED-47CF-84BC-83238F27755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2230</c:v>
                </c:pt>
                <c:pt idx="3">
                  <c:v>2170</c:v>
                </c:pt>
                <c:pt idx="6">
                  <c:v>2107</c:v>
                </c:pt>
                <c:pt idx="9">
                  <c:v>2026</c:v>
                </c:pt>
                <c:pt idx="12">
                  <c:v>1990</c:v>
                </c:pt>
              </c:numCache>
            </c:numRef>
          </c:val>
          <c:extLst>
            <c:ext xmlns:c16="http://schemas.microsoft.com/office/drawing/2014/chart" uri="{C3380CC4-5D6E-409C-BE32-E72D297353CC}">
              <c16:uniqueId val="{00000006-A8ED-47CF-84BC-83238F27755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675</c:v>
                </c:pt>
                <c:pt idx="3">
                  <c:v>591</c:v>
                </c:pt>
                <c:pt idx="6">
                  <c:v>574</c:v>
                </c:pt>
                <c:pt idx="9">
                  <c:v>495</c:v>
                </c:pt>
                <c:pt idx="12">
                  <c:v>441</c:v>
                </c:pt>
              </c:numCache>
            </c:numRef>
          </c:val>
          <c:extLst>
            <c:ext xmlns:c16="http://schemas.microsoft.com/office/drawing/2014/chart" uri="{C3380CC4-5D6E-409C-BE32-E72D297353CC}">
              <c16:uniqueId val="{00000007-A8ED-47CF-84BC-83238F27755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4566</c:v>
                </c:pt>
                <c:pt idx="3">
                  <c:v>4293</c:v>
                </c:pt>
                <c:pt idx="6">
                  <c:v>3706</c:v>
                </c:pt>
                <c:pt idx="9">
                  <c:v>3486</c:v>
                </c:pt>
                <c:pt idx="12">
                  <c:v>3947</c:v>
                </c:pt>
              </c:numCache>
            </c:numRef>
          </c:val>
          <c:extLst>
            <c:ext xmlns:c16="http://schemas.microsoft.com/office/drawing/2014/chart" uri="{C3380CC4-5D6E-409C-BE32-E72D297353CC}">
              <c16:uniqueId val="{00000008-A8ED-47CF-84BC-83238F27755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8ED-47CF-84BC-83238F27755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17629</c:v>
                </c:pt>
                <c:pt idx="3">
                  <c:v>17626</c:v>
                </c:pt>
                <c:pt idx="6">
                  <c:v>17612</c:v>
                </c:pt>
                <c:pt idx="9">
                  <c:v>17077</c:v>
                </c:pt>
                <c:pt idx="12">
                  <c:v>16270</c:v>
                </c:pt>
              </c:numCache>
            </c:numRef>
          </c:val>
          <c:extLst>
            <c:ext xmlns:c16="http://schemas.microsoft.com/office/drawing/2014/chart" uri="{C3380CC4-5D6E-409C-BE32-E72D297353CC}">
              <c16:uniqueId val="{0000000A-A8ED-47CF-84BC-83238F27755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3439</c:v>
                </c:pt>
                <c:pt idx="2">
                  <c:v>#N/A</c:v>
                </c:pt>
                <c:pt idx="3">
                  <c:v>#N/A</c:v>
                </c:pt>
                <c:pt idx="4">
                  <c:v>2723</c:v>
                </c:pt>
                <c:pt idx="5">
                  <c:v>#N/A</c:v>
                </c:pt>
                <c:pt idx="6">
                  <c:v>#N/A</c:v>
                </c:pt>
                <c:pt idx="7">
                  <c:v>2041</c:v>
                </c:pt>
                <c:pt idx="8">
                  <c:v>#N/A</c:v>
                </c:pt>
                <c:pt idx="9">
                  <c:v>#N/A</c:v>
                </c:pt>
                <c:pt idx="10">
                  <c:v>1754</c:v>
                </c:pt>
                <c:pt idx="11">
                  <c:v>#N/A</c:v>
                </c:pt>
                <c:pt idx="12">
                  <c:v>#N/A</c:v>
                </c:pt>
                <c:pt idx="13">
                  <c:v>1754</c:v>
                </c:pt>
                <c:pt idx="14">
                  <c:v>#N/A</c:v>
                </c:pt>
              </c:numCache>
            </c:numRef>
          </c:val>
          <c:smooth val="0"/>
          <c:extLst>
            <c:ext xmlns:c16="http://schemas.microsoft.com/office/drawing/2014/chart" uri="{C3380CC4-5D6E-409C-BE32-E72D297353CC}">
              <c16:uniqueId val="{0000000B-A8ED-47CF-84BC-83238F27755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3754</c:v>
                </c:pt>
                <c:pt idx="1">
                  <c:v>3880</c:v>
                </c:pt>
                <c:pt idx="2">
                  <c:v>3780</c:v>
                </c:pt>
              </c:numCache>
            </c:numRef>
          </c:val>
          <c:extLst>
            <c:ext xmlns:c16="http://schemas.microsoft.com/office/drawing/2014/chart" uri="{C3380CC4-5D6E-409C-BE32-E72D297353CC}">
              <c16:uniqueId val="{00000000-6EDF-4146-950F-B012EFB4912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315</c:v>
                </c:pt>
                <c:pt idx="1">
                  <c:v>374</c:v>
                </c:pt>
                <c:pt idx="2">
                  <c:v>407</c:v>
                </c:pt>
              </c:numCache>
            </c:numRef>
          </c:val>
          <c:extLst>
            <c:ext xmlns:c16="http://schemas.microsoft.com/office/drawing/2014/chart" uri="{C3380CC4-5D6E-409C-BE32-E72D297353CC}">
              <c16:uniqueId val="{00000001-6EDF-4146-950F-B012EFB4912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2321</c:v>
                </c:pt>
                <c:pt idx="1">
                  <c:v>2598</c:v>
                </c:pt>
                <c:pt idx="2">
                  <c:v>2991</c:v>
                </c:pt>
              </c:numCache>
            </c:numRef>
          </c:val>
          <c:extLst>
            <c:ext xmlns:c16="http://schemas.microsoft.com/office/drawing/2014/chart" uri="{C3380CC4-5D6E-409C-BE32-E72D297353CC}">
              <c16:uniqueId val="{00000002-6EDF-4146-950F-B012EFB4912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福井県あわら市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金利が上昇したことから利率見直し方式の借入金に係る利子が増加し、前年度比</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百万円の増となった。また、公共用地先行取得事業等の償還開始により、元金についても</a:t>
          </a:r>
          <a:r>
            <a:rPr kumimoji="1" lang="en-US" altLang="ja-JP" sz="1400">
              <a:latin typeface="ＭＳ ゴシック" pitchFamily="49" charset="-128"/>
              <a:ea typeface="ＭＳ ゴシック" pitchFamily="49" charset="-128"/>
            </a:rPr>
            <a:t>347</a:t>
          </a:r>
          <a:r>
            <a:rPr kumimoji="1" lang="ja-JP" altLang="en-US" sz="1400">
              <a:latin typeface="ＭＳ ゴシック" pitchFamily="49" charset="-128"/>
              <a:ea typeface="ＭＳ ゴシック" pitchFamily="49" charset="-128"/>
            </a:rPr>
            <a:t>百万円の増となった。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市中銀行等の借入の多くが利率見直し方式であり、今後も金利水準の動向に注意を払っていく必要がある。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また、起債にあたっては、過疎債等の有利な地方債を発行するとともに、事業の取捨選択を行い、地方債の発行抑制に努める。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福井県あわら市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おける一般会計等に係る地方債の現在高は、償還額が地方債発行額を上回ったことにより減少した。今後も起債にあたっては、事業の取捨選択を行った上で、地方交付税で措置される地方債を活用し、充当可能財源等における基準財政需要額算入見込額の確保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また、充当可能基金は、平成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令和２年度までは、財源補填のため財政調整基金を取り崩した影響により減少傾向にあったが、令和３年度以降は増加しており、令和６年度においても財政調整基金の取り崩しはあったものの、ふるさと納税の増等により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今後、芦原温泉駅周辺整備事業等による地方債の元金償還が順次開始され、財政調整基金による財源補填が想定されるため、事務事業の見直しを行い健全な財政運営に努める。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福井県あわら市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財政調整基金は、財源補填により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百万円を取り崩した一方で、決算剰余金及び基金利子分として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百万円減少した。全体では、ふるさとあわらサポート基金で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百万円の積み立て等を行い、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芦原温泉駅周辺整備事業等による地方債の元金償還開始や公共施設の老朽化により、財政需要の高まりが想定されるため、健全な財政運営が継続できるよう計画的な基金管理を行う。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・ふるさとあわらサポート基金：ふるさと納税を財源とする基金。納税者の意向を政策に反映し、多様な人々の参加によるふるさとづくりを図る。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・地域振興基金：旧合併特例債を財源とする基金。市民の連帯の強化及び共同のまちづくりを推進し、地域の振興を図る。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・福祉基金：在宅福祉の向上、生きがいづくり、ボランティア活動の活発化等、高齢者・障害者及び児童の福祉に関する事業の推進を図る。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・学校施設整備基金：市立小中学校の施設整備に充てる。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・ふるさと創生基金：歴史、伝統、文化、産業等の特色を活かした独創的で個性的なまちづくりを図る。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・ふるさとあわらサポート基金：寄付者からのふるさと納税を積み立てたことにより増加した。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・学校施設整備基金：将来の学校施設の大規模改修に備えるために積み立てを行ったことにより増加した。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・ふるさと創生基金：創作の森美術館改修工事の事業費に充当したことにより減少した。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それぞれの目的を勘案し、今後の財政需要に備え、積み立てあるいは取り崩しを検討する。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人件費や物件費の増等による一般財源不足分に充当したため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今後の財政需要の高まりにより、取り崩しを余儀なくされることが懸念されるが、中長期的な財政状況を見極め、財政運営上支障が生じないよう残高を確保する。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地方債の一部繰上償還及び臨時財政対策債の償還分として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百万円取り崩した一方で、令和７年度及び令和８年度の臨時財政対策債を償還するための基金の積立に要する経費措置として、普通交付税が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百万円交付されたことにより、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今後予測される償還状況を勘案し、財政運営上の負担軽減を図るための積み立て、あるいは取り崩しを検討する。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福井県あわら市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26,306
25,601
116.98
20,658,242
19,420,178
1,111,926
8,935,226
16,211,293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基準財政収入額は５年前と比較し増加（</a:t>
          </a:r>
          <a:r>
            <a:rPr kumimoji="1" lang="en-US" altLang="ja-JP" sz="1300" baseline="0">
              <a:latin typeface="ＭＳ Ｐゴシック" panose="020B0600070205080204" pitchFamily="50" charset="-128"/>
              <a:ea typeface="ＭＳ Ｐゴシック" panose="020B0600070205080204" pitchFamily="50" charset="-128"/>
            </a:rPr>
            <a:t>1.3</a:t>
          </a:r>
          <a:r>
            <a:rPr kumimoji="1" lang="ja-JP" altLang="en-US" sz="1300" baseline="0">
              <a:latin typeface="ＭＳ Ｐゴシック" panose="020B0600070205080204" pitchFamily="50" charset="-128"/>
              <a:ea typeface="ＭＳ Ｐゴシック" panose="020B0600070205080204" pitchFamily="50" charset="-128"/>
            </a:rPr>
            <a:t>％の増）したが、基準財政需要額の増加（</a:t>
          </a:r>
          <a:r>
            <a:rPr kumimoji="1" lang="en-US" altLang="ja-JP" sz="1300" baseline="0">
              <a:latin typeface="ＭＳ Ｐゴシック" panose="020B0600070205080204" pitchFamily="50" charset="-128"/>
              <a:ea typeface="ＭＳ Ｐゴシック" panose="020B0600070205080204" pitchFamily="50" charset="-128"/>
            </a:rPr>
            <a:t>9.5</a:t>
          </a:r>
          <a:r>
            <a:rPr kumimoji="1" lang="ja-JP" altLang="en-US" sz="1300" baseline="0">
              <a:latin typeface="ＭＳ Ｐゴシック" panose="020B0600070205080204" pitchFamily="50" charset="-128"/>
              <a:ea typeface="ＭＳ Ｐゴシック" panose="020B0600070205080204" pitchFamily="50" charset="-128"/>
            </a:rPr>
            <a:t>％の増）が大きかったため、財政力指数が低下した。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財政力指数は近年低下傾向にあるため、企業誘致や定住促進等による税収の確保を図るとともに行政運営の効率化により歳出を抑制し、財政基盤の強化を図る。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56092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654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15875</xdr:rowOff>
    </xdr:from>
    <xdr:to>
      <xdr:col>19</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147108</xdr:rowOff>
    </xdr:from>
    <xdr:to>
      <xdr:col>15</xdr:col>
      <xdr:colOff>82550</xdr:colOff>
      <xdr:row>41</xdr:row>
      <xdr:rowOff>15875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051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147108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850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21819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7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136525</xdr:rowOff>
    </xdr:from>
    <xdr:to>
      <xdr:col>15</xdr:col>
      <xdr:colOff>133350</xdr:colOff>
      <xdr:row>41</xdr:row>
      <xdr:rowOff>66675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96308</xdr:rowOff>
    </xdr:from>
    <xdr:to>
      <xdr:col>11</xdr:col>
      <xdr:colOff>82550</xdr:colOff>
      <xdr:row>41</xdr:row>
      <xdr:rowOff>26458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36635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人件費、物件費、扶助費等の増加により</a:t>
          </a:r>
          <a:r>
            <a:rPr kumimoji="1" lang="en-US" altLang="ja-JP" sz="1300">
              <a:latin typeface="ＭＳ Ｐゴシック" panose="020B0600070205080204" pitchFamily="50" charset="-128"/>
              <a:ea typeface="ＭＳ Ｐゴシック" panose="020B0600070205080204" pitchFamily="50" charset="-128"/>
            </a:rPr>
            <a:t>95.1</a:t>
          </a:r>
          <a:r>
            <a:rPr kumimoji="1" lang="ja-JP" altLang="en-US" sz="1300">
              <a:latin typeface="ＭＳ Ｐゴシック" panose="020B0600070205080204" pitchFamily="50" charset="-128"/>
              <a:ea typeface="ＭＳ Ｐゴシック" panose="020B0600070205080204" pitchFamily="50" charset="-128"/>
            </a:rPr>
            <a:t>％と類似団体平均を上回っている。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今後、人口減少に伴う普通交付税の減による一般財源等総額の減少や公債費の増加が見込まれることから、義務的経費の削減に努める。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36830</xdr:rowOff>
    </xdr:from>
    <xdr:to>
      <xdr:col>23</xdr:col>
      <xdr:colOff>133350</xdr:colOff>
      <xdr:row>65</xdr:row>
      <xdr:rowOff>60960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810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157056</xdr:rowOff>
    </xdr:from>
    <xdr:to>
      <xdr:col>19</xdr:col>
      <xdr:colOff>133350</xdr:colOff>
      <xdr:row>65</xdr:row>
      <xdr:rowOff>36830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86956"/>
          <a:ext cx="889000" cy="39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164677</xdr:rowOff>
    </xdr:from>
    <xdr:to>
      <xdr:col>15</xdr:col>
      <xdr:colOff>82550</xdr:colOff>
      <xdr:row>62</xdr:row>
      <xdr:rowOff>157056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80227"/>
          <a:ext cx="889000" cy="50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164677</xdr:rowOff>
    </xdr:from>
    <xdr:to>
      <xdr:col>11</xdr:col>
      <xdr:colOff>31750</xdr:colOff>
      <xdr:row>62</xdr:row>
      <xdr:rowOff>92710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80227"/>
          <a:ext cx="889000" cy="44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10160</xdr:rowOff>
    </xdr:from>
    <xdr:to>
      <xdr:col>23</xdr:col>
      <xdr:colOff>184150</xdr:colOff>
      <xdr:row>65</xdr:row>
      <xdr:rowOff>111760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153687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2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72407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106256</xdr:rowOff>
    </xdr:from>
    <xdr:to>
      <xdr:col>15</xdr:col>
      <xdr:colOff>133350</xdr:colOff>
      <xdr:row>63</xdr:row>
      <xdr:rowOff>36406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46583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113877</xdr:rowOff>
    </xdr:from>
    <xdr:to>
      <xdr:col>11</xdr:col>
      <xdr:colOff>82550</xdr:colOff>
      <xdr:row>60</xdr:row>
      <xdr:rowOff>44027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54204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153687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[192,255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人事院勧告の影響による人件費の増や、ふるさと納税の増収に伴う委託料等による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除雪対策経費に係る維持補修費の増により、前年度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23,900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今後は、公共施設の老朽化による維持補修費の増加が見込まれることから、事務事業の見直しを実施し、経費の削減に努める。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152081</xdr:rowOff>
    </xdr:from>
    <xdr:to>
      <xdr:col>23</xdr:col>
      <xdr:colOff>133350</xdr:colOff>
      <xdr:row>83</xdr:row>
      <xdr:rowOff>95972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10981"/>
          <a:ext cx="838200" cy="11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129110</xdr:rowOff>
    </xdr:from>
    <xdr:to>
      <xdr:col>19</xdr:col>
      <xdr:colOff>133350</xdr:colOff>
      <xdr:row>82</xdr:row>
      <xdr:rowOff>152081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88010"/>
          <a:ext cx="889000" cy="2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67805</xdr:rowOff>
    </xdr:from>
    <xdr:to>
      <xdr:col>15</xdr:col>
      <xdr:colOff>82550</xdr:colOff>
      <xdr:row>82</xdr:row>
      <xdr:rowOff>129110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26705"/>
          <a:ext cx="889000" cy="6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54494</xdr:rowOff>
    </xdr:from>
    <xdr:to>
      <xdr:col>11</xdr:col>
      <xdr:colOff>31750</xdr:colOff>
      <xdr:row>82</xdr:row>
      <xdr:rowOff>67805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13394"/>
          <a:ext cx="889000" cy="1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45172</xdr:rowOff>
    </xdr:from>
    <xdr:to>
      <xdr:col>23</xdr:col>
      <xdr:colOff>184150</xdr:colOff>
      <xdr:row>83</xdr:row>
      <xdr:rowOff>146772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7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61699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2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101281</xdr:rowOff>
    </xdr:from>
    <xdr:to>
      <xdr:col>19</xdr:col>
      <xdr:colOff>184150</xdr:colOff>
      <xdr:row>83</xdr:row>
      <xdr:rowOff>31431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6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41608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29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78310</xdr:rowOff>
    </xdr:from>
    <xdr:to>
      <xdr:col>15</xdr:col>
      <xdr:colOff>133350</xdr:colOff>
      <xdr:row>83</xdr:row>
      <xdr:rowOff>8460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3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18637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0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17005</xdr:rowOff>
    </xdr:from>
    <xdr:to>
      <xdr:col>11</xdr:col>
      <xdr:colOff>82550</xdr:colOff>
      <xdr:row>82</xdr:row>
      <xdr:rowOff>118605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7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128782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4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3694</xdr:rowOff>
    </xdr:from>
    <xdr:to>
      <xdr:col>7</xdr:col>
      <xdr:colOff>31750</xdr:colOff>
      <xdr:row>82</xdr:row>
      <xdr:rowOff>105294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6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115471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3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国・県に準じた制度運用を行っており、前年度比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118836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4630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33564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463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117929</xdr:rowOff>
    </xdr:from>
    <xdr:to>
      <xdr:col>72</xdr:col>
      <xdr:colOff>203200</xdr:colOff>
      <xdr:row>87</xdr:row>
      <xdr:rowOff>33564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91179"/>
          <a:ext cx="889000" cy="25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85</xdr:row>
      <xdr:rowOff>117929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739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40113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8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67129</xdr:rowOff>
    </xdr:from>
    <xdr:to>
      <xdr:col>68</xdr:col>
      <xdr:colOff>203200</xdr:colOff>
      <xdr:row>85</xdr:row>
      <xdr:rowOff>168729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職員数に変動はないものの市全体の人口減により、前年度比</a:t>
          </a:r>
          <a:r>
            <a:rPr kumimoji="1" lang="en-US" altLang="ja-JP" sz="1300">
              <a:latin typeface="ＭＳ Ｐゴシック" panose="020B0600070205080204" pitchFamily="50" charset="-128"/>
              <a:ea typeface="ＭＳ Ｐゴシック" panose="020B0600070205080204" pitchFamily="50" charset="-128"/>
            </a:rPr>
            <a:t>0.39</a:t>
          </a:r>
          <a:r>
            <a:rPr kumimoji="1" lang="ja-JP" altLang="en-US" sz="1300">
              <a:latin typeface="ＭＳ Ｐゴシック" panose="020B0600070205080204" pitchFamily="50" charset="-128"/>
              <a:ea typeface="ＭＳ Ｐゴシック" panose="020B0600070205080204" pitchFamily="50" charset="-128"/>
            </a:rPr>
            <a:t>人の増となった。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類似団体平均を上回っていることから、行政運営の合理化・効率化を図り、適正な人員配置に努める。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8588</xdr:rowOff>
    </xdr:from>
    <xdr:to>
      <xdr:col>81</xdr:col>
      <xdr:colOff>44450</xdr:colOff>
      <xdr:row>63</xdr:row>
      <xdr:rowOff>53401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09938"/>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137523</xdr:rowOff>
    </xdr:from>
    <xdr:to>
      <xdr:col>77</xdr:col>
      <xdr:colOff>44450</xdr:colOff>
      <xdr:row>63</xdr:row>
      <xdr:rowOff>8588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67423"/>
          <a:ext cx="8890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130628</xdr:rowOff>
    </xdr:from>
    <xdr:to>
      <xdr:col>72</xdr:col>
      <xdr:colOff>203200</xdr:colOff>
      <xdr:row>62</xdr:row>
      <xdr:rowOff>137523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6052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115691</xdr:rowOff>
    </xdr:from>
    <xdr:to>
      <xdr:col>68</xdr:col>
      <xdr:colOff>152400</xdr:colOff>
      <xdr:row>62</xdr:row>
      <xdr:rowOff>130628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45591"/>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2601</xdr:rowOff>
    </xdr:from>
    <xdr:to>
      <xdr:col>81</xdr:col>
      <xdr:colOff>95250</xdr:colOff>
      <xdr:row>63</xdr:row>
      <xdr:rowOff>104201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0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146128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76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129238</xdr:rowOff>
    </xdr:from>
    <xdr:to>
      <xdr:col>77</xdr:col>
      <xdr:colOff>95250</xdr:colOff>
      <xdr:row>63</xdr:row>
      <xdr:rowOff>59388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5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44165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45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86723</xdr:rowOff>
    </xdr:from>
    <xdr:to>
      <xdr:col>73</xdr:col>
      <xdr:colOff>44450</xdr:colOff>
      <xdr:row>63</xdr:row>
      <xdr:rowOff>16873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1650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0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79828</xdr:rowOff>
    </xdr:from>
    <xdr:to>
      <xdr:col>68</xdr:col>
      <xdr:colOff>203200</xdr:colOff>
      <xdr:row>63</xdr:row>
      <xdr:rowOff>9978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166205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64891</xdr:rowOff>
    </xdr:from>
    <xdr:to>
      <xdr:col>64</xdr:col>
      <xdr:colOff>152400</xdr:colOff>
      <xdr:row>62</xdr:row>
      <xdr:rowOff>166491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9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151268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8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これまでは、合併特例事業債等の有利な地方債を活用することで実質的な負担が抑えれられていたため、類似団体平均を下回っている。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現在は合併特例事業債の発行限度額に到達しているため、新たな発行はできない状況となっている。今後は、過疎債等の有利な地方債を活用するとともに、事業の取捨選択を行い、地方債の発行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70555</xdr:rowOff>
    </xdr:from>
    <xdr:to>
      <xdr:col>81</xdr:col>
      <xdr:colOff>44450</xdr:colOff>
      <xdr:row>40</xdr:row>
      <xdr:rowOff>33161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757105"/>
          <a:ext cx="8382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30339</xdr:rowOff>
    </xdr:from>
    <xdr:to>
      <xdr:col>77</xdr:col>
      <xdr:colOff>44450</xdr:colOff>
      <xdr:row>39</xdr:row>
      <xdr:rowOff>70555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7168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161572</xdr:rowOff>
    </xdr:from>
    <xdr:to>
      <xdr:col>72</xdr:col>
      <xdr:colOff>203200</xdr:colOff>
      <xdr:row>39</xdr:row>
      <xdr:rowOff>30339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6766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161572</xdr:rowOff>
    </xdr:from>
    <xdr:to>
      <xdr:col>68</xdr:col>
      <xdr:colOff>152400</xdr:colOff>
      <xdr:row>39</xdr:row>
      <xdr:rowOff>16933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6766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108955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170338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8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19755</xdr:rowOff>
    </xdr:from>
    <xdr:to>
      <xdr:col>77</xdr:col>
      <xdr:colOff>95250</xdr:colOff>
      <xdr:row>39</xdr:row>
      <xdr:rowOff>121355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131532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150989</xdr:rowOff>
    </xdr:from>
    <xdr:to>
      <xdr:col>73</xdr:col>
      <xdr:colOff>44450</xdr:colOff>
      <xdr:row>39</xdr:row>
      <xdr:rowOff>81139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91316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110772</xdr:rowOff>
    </xdr:from>
    <xdr:to>
      <xdr:col>68</xdr:col>
      <xdr:colOff>203200</xdr:colOff>
      <xdr:row>39</xdr:row>
      <xdr:rowOff>40922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51099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9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77910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芦原温泉駅周辺整備事業等の大型事業の終了により地方債発行額が抑制され、地方債残高が減少したため、前年度比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今後も事業実施の適正化を図り、地方債発行の抑制に努める。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161798</xdr:rowOff>
    </xdr:from>
    <xdr:to>
      <xdr:col>81</xdr:col>
      <xdr:colOff>44450</xdr:colOff>
      <xdr:row>14</xdr:row>
      <xdr:rowOff>164694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62098"/>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164694</xdr:rowOff>
    </xdr:from>
    <xdr:to>
      <xdr:col>77</xdr:col>
      <xdr:colOff>44450</xdr:colOff>
      <xdr:row>15</xdr:row>
      <xdr:rowOff>14478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64994"/>
          <a:ext cx="889000" cy="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14478</xdr:rowOff>
    </xdr:from>
    <xdr:to>
      <xdr:col>72</xdr:col>
      <xdr:colOff>203200</xdr:colOff>
      <xdr:row>15</xdr:row>
      <xdr:rowOff>52121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586228"/>
          <a:ext cx="8890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52121</xdr:rowOff>
    </xdr:from>
    <xdr:to>
      <xdr:col>68</xdr:col>
      <xdr:colOff>152400</xdr:colOff>
      <xdr:row>15</xdr:row>
      <xdr:rowOff>109068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623871"/>
          <a:ext cx="889000" cy="5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110998</xdr:rowOff>
    </xdr:from>
    <xdr:to>
      <xdr:col>81</xdr:col>
      <xdr:colOff>95250</xdr:colOff>
      <xdr:row>15</xdr:row>
      <xdr:rowOff>41148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1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159275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59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113894</xdr:rowOff>
    </xdr:from>
    <xdr:to>
      <xdr:col>77</xdr:col>
      <xdr:colOff>95250</xdr:colOff>
      <xdr:row>15</xdr:row>
      <xdr:rowOff>44044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28821</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135128</xdr:rowOff>
    </xdr:from>
    <xdr:to>
      <xdr:col>73</xdr:col>
      <xdr:colOff>44450</xdr:colOff>
      <xdr:row>15</xdr:row>
      <xdr:rowOff>65278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3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50055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2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1321</xdr:rowOff>
    </xdr:from>
    <xdr:to>
      <xdr:col>68</xdr:col>
      <xdr:colOff>203200</xdr:colOff>
      <xdr:row>15</xdr:row>
      <xdr:rowOff>102921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7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87698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65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58268</xdr:rowOff>
    </xdr:from>
    <xdr:to>
      <xdr:col>64</xdr:col>
      <xdr:colOff>152400</xdr:colOff>
      <xdr:row>15</xdr:row>
      <xdr:rowOff>159868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3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144645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71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福井県あわら市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26,306
25,601
116.98
20,658,242
19,420,178
1,111,926
8,935,226
16,211,293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職員数に変動はないものの、人事院勧告の影響により、前年度比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引き続き行政運営の合理化・効率化を図るとともに、適正な人員配置による人件費の抑制に努める。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37</xdr:row>
      <xdr:rowOff>46990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92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30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36</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39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36</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391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ふるさと納税の増収に伴う委託料等の増や近年の物価高騰による費用の上昇により、前年度比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今後も物価高騰による物件費の増加が見込まれるため、優先度の低い事業の廃止・縮小等を進め、経費の抑制に努める。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96520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016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16</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797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157480</xdr:rowOff>
    </xdr:from>
    <xdr:to>
      <xdr:col>73</xdr:col>
      <xdr:colOff>180975</xdr:colOff>
      <xdr:row>15</xdr:row>
      <xdr:rowOff>107950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577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157480</xdr:rowOff>
    </xdr:from>
    <xdr:to>
      <xdr:col>69</xdr:col>
      <xdr:colOff>92075</xdr:colOff>
      <xdr:row>15</xdr:row>
      <xdr:rowOff>39370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577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62247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106680</xdr:rowOff>
    </xdr:from>
    <xdr:to>
      <xdr:col>69</xdr:col>
      <xdr:colOff>142875</xdr:colOff>
      <xdr:row>15</xdr:row>
      <xdr:rowOff>36830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47007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100347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定額減税調整給付金の支給や障害者自立支援給付事業の訓練等給付費の増により、前年度比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当市は生活保護給付費など社会保障制度における費用の比重が大きいため、類似団体平均を大きく上回っている。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福祉政策の充実や地域的特性により、扶助費の抑制は難しい課題であるが、資格審査の徹底等により扶助費の抑制に努める。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151493</xdr:rowOff>
    </xdr:from>
    <xdr:to>
      <xdr:col>24</xdr:col>
      <xdr:colOff>25400</xdr:colOff>
      <xdr:row>58</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241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118835</xdr:rowOff>
    </xdr:from>
    <xdr:to>
      <xdr:col>19</xdr:col>
      <xdr:colOff>187325</xdr:colOff>
      <xdr:row>57</xdr:row>
      <xdr:rowOff>151493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914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118835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425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135165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425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100693</xdr:rowOff>
    </xdr:from>
    <xdr:to>
      <xdr:col>20</xdr:col>
      <xdr:colOff>38100</xdr:colOff>
      <xdr:row>58</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15620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5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68035</xdr:rowOff>
    </xdr:from>
    <xdr:to>
      <xdr:col>15</xdr:col>
      <xdr:colOff>149225</xdr:colOff>
      <xdr:row>57</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類似団体と比較して繰出金が抑えられていることから、類似団体平均を下回っている。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今後は、公共施設の老朽化による維持補修費の増加が見込まれることから、施設の統廃合の検討や利活用に取り組み、経費の抑制に努める。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66040</xdr:rowOff>
    </xdr:from>
    <xdr:to>
      <xdr:col>82</xdr:col>
      <xdr:colOff>107950</xdr:colOff>
      <xdr:row>55</xdr:row>
      <xdr:rowOff>46990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32434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55</xdr:row>
      <xdr:rowOff>46990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385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50800</xdr:rowOff>
    </xdr:from>
    <xdr:to>
      <xdr:col>73</xdr:col>
      <xdr:colOff>180975</xdr:colOff>
      <xdr:row>54</xdr:row>
      <xdr:rowOff>127000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309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50800</xdr:rowOff>
    </xdr:from>
    <xdr:to>
      <xdr:col>69</xdr:col>
      <xdr:colOff>92075</xdr:colOff>
      <xdr:row>54</xdr:row>
      <xdr:rowOff>111760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309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xdr:rowOff>
    </xdr:from>
    <xdr:to>
      <xdr:col>82</xdr:col>
      <xdr:colOff>158750</xdr:colOff>
      <xdr:row>54</xdr:row>
      <xdr:rowOff>116840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31767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167640</xdr:rowOff>
    </xdr:from>
    <xdr:to>
      <xdr:col>78</xdr:col>
      <xdr:colOff>120650</xdr:colOff>
      <xdr:row>55</xdr:row>
      <xdr:rowOff>97790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107967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76200</xdr:rowOff>
    </xdr:from>
    <xdr:to>
      <xdr:col>74</xdr:col>
      <xdr:colOff>31750</xdr:colOff>
      <xdr:row>55</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0</xdr:rowOff>
    </xdr:from>
    <xdr:to>
      <xdr:col>69</xdr:col>
      <xdr:colOff>142875</xdr:colOff>
      <xdr:row>54</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111777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60960</xdr:rowOff>
    </xdr:from>
    <xdr:to>
      <xdr:col>65</xdr:col>
      <xdr:colOff>53975</xdr:colOff>
      <xdr:row>54</xdr:row>
      <xdr:rowOff>162560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基幹システム標準化への改修対応による広域圏負担金の増加等により補助費等は増加したが、経常一般財源の増が大きかったため、前年度比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やごみ処理等業務を一部事務組合で行っていること、公営企業会計への補助が大きいことから、類似団体平均を大きく上回っている。今後も事務組合の事務事業の見直しや、公営企業会計の経営健全化を図り、補助費等の縮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140716</xdr:rowOff>
    </xdr:from>
    <xdr:to>
      <xdr:col>82</xdr:col>
      <xdr:colOff>107950</xdr:colOff>
      <xdr:row>39</xdr:row>
      <xdr:rowOff>1270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65581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127000</xdr:rowOff>
    </xdr:from>
    <xdr:to>
      <xdr:col>78</xdr:col>
      <xdr:colOff>69850</xdr:colOff>
      <xdr:row>39</xdr:row>
      <xdr:rowOff>1270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642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53848</xdr:rowOff>
    </xdr:from>
    <xdr:to>
      <xdr:col>73</xdr:col>
      <xdr:colOff>180975</xdr:colOff>
      <xdr:row>38</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5689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53848</xdr:rowOff>
    </xdr:from>
    <xdr:to>
      <xdr:col>69</xdr:col>
      <xdr:colOff>92075</xdr:colOff>
      <xdr:row>38</xdr:row>
      <xdr:rowOff>136144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5689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89916</xdr:rowOff>
    </xdr:from>
    <xdr:to>
      <xdr:col>82</xdr:col>
      <xdr:colOff>158750</xdr:colOff>
      <xdr:row>39</xdr:row>
      <xdr:rowOff>20066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61993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121920</xdr:rowOff>
    </xdr:from>
    <xdr:to>
      <xdr:col>78</xdr:col>
      <xdr:colOff>120650</xdr:colOff>
      <xdr:row>39</xdr:row>
      <xdr:rowOff>52070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36847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76200</xdr:rowOff>
    </xdr:from>
    <xdr:to>
      <xdr:col>74</xdr:col>
      <xdr:colOff>31750</xdr:colOff>
      <xdr:row>39</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162577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xdr:rowOff>
    </xdr:from>
    <xdr:to>
      <xdr:col>69</xdr:col>
      <xdr:colOff>142875</xdr:colOff>
      <xdr:row>38</xdr:row>
      <xdr:rowOff>104648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89425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85344</xdr:rowOff>
    </xdr:from>
    <xdr:to>
      <xdr:col>65</xdr:col>
      <xdr:colOff>53975</xdr:colOff>
      <xdr:row>39</xdr:row>
      <xdr:rowOff>15494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前年度と比較し償還元金・利子ともに増加したため、前年度比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今後は、芦原温泉駅周辺整備事業等に係る元金償還が順次開始されることによる公債費の増加が見込まれるため、事業の取捨選択を行い、地方債の発行抑制に努める。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78</xdr:row>
      <xdr:rowOff>66039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4315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58420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385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100330</xdr:rowOff>
    </xdr:from>
    <xdr:to>
      <xdr:col>15</xdr:col>
      <xdr:colOff>98425</xdr:colOff>
      <xdr:row>78</xdr:row>
      <xdr:rowOff>12700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3019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100330</xdr:rowOff>
    </xdr:from>
    <xdr:to>
      <xdr:col>11</xdr:col>
      <xdr:colOff>9525</xdr:colOff>
      <xdr:row>77</xdr:row>
      <xdr:rowOff>138430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301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15239</xdr:rowOff>
    </xdr:from>
    <xdr:to>
      <xdr:col>24</xdr:col>
      <xdr:colOff>76200</xdr:colOff>
      <xdr:row>78</xdr:row>
      <xdr:rowOff>116839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158766</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73677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49530</xdr:rowOff>
    </xdr:from>
    <xdr:to>
      <xdr:col>11</xdr:col>
      <xdr:colOff>60325</xdr:colOff>
      <xdr:row>77</xdr:row>
      <xdr:rowOff>151130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161307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27957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扶助費、補助費等に係る経常収支比率が類似団体平均を大きく上回っていることにより、公債費以外に係る経常収支比率も類似団体平均を上回っている。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消防やごみ処理等業務を一部事務組合で行っていることや、私立認定こども園施設型給付金等が大きいことによるものである。今後も事務組合の事務事業の見直し等による補助費等の抑制、資格審査の徹底等による扶助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82913</xdr:rowOff>
    </xdr:from>
    <xdr:to>
      <xdr:col>82</xdr:col>
      <xdr:colOff>107950</xdr:colOff>
      <xdr:row>77</xdr:row>
      <xdr:rowOff>95976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8456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144962</xdr:rowOff>
    </xdr:from>
    <xdr:to>
      <xdr:col>78</xdr:col>
      <xdr:colOff>69850</xdr:colOff>
      <xdr:row>77</xdr:row>
      <xdr:rowOff>82913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03712"/>
          <a:ext cx="889000" cy="28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148227</xdr:rowOff>
    </xdr:from>
    <xdr:to>
      <xdr:col>73</xdr:col>
      <xdr:colOff>180975</xdr:colOff>
      <xdr:row>75</xdr:row>
      <xdr:rowOff>144962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64077"/>
          <a:ext cx="889000" cy="33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148227</xdr:rowOff>
    </xdr:from>
    <xdr:to>
      <xdr:col>69</xdr:col>
      <xdr:colOff>92075</xdr:colOff>
      <xdr:row>75</xdr:row>
      <xdr:rowOff>131899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64077"/>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54808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8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45176</xdr:rowOff>
    </xdr:from>
    <xdr:to>
      <xdr:col>82</xdr:col>
      <xdr:colOff>158750</xdr:colOff>
      <xdr:row>77</xdr:row>
      <xdr:rowOff>146776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17253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32113</xdr:rowOff>
    </xdr:from>
    <xdr:to>
      <xdr:col>78</xdr:col>
      <xdr:colOff>120650</xdr:colOff>
      <xdr:row>77</xdr:row>
      <xdr:rowOff>133713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118490</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20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94162</xdr:rowOff>
    </xdr:from>
    <xdr:to>
      <xdr:col>74</xdr:col>
      <xdr:colOff>31750</xdr:colOff>
      <xdr:row>76</xdr:row>
      <xdr:rowOff>24312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34489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2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97427</xdr:rowOff>
    </xdr:from>
    <xdr:to>
      <xdr:col>69</xdr:col>
      <xdr:colOff>142875</xdr:colOff>
      <xdr:row>74</xdr:row>
      <xdr:rowOff>27577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1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37754</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8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81099</xdr:rowOff>
    </xdr:from>
    <xdr:to>
      <xdr:col>65</xdr:col>
      <xdr:colOff>53975</xdr:colOff>
      <xdr:row>76</xdr:row>
      <xdr:rowOff>11249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21426</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70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福井県あわら市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16701</xdr:rowOff>
    </xdr:from>
    <xdr:to>
      <xdr:col>29</xdr:col>
      <xdr:colOff>127000</xdr:colOff>
      <xdr:row>16</xdr:row>
      <xdr:rowOff>136627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07526"/>
          <a:ext cx="647700" cy="119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136627</xdr:rowOff>
    </xdr:from>
    <xdr:to>
      <xdr:col>26</xdr:col>
      <xdr:colOff>50800</xdr:colOff>
      <xdr:row>17</xdr:row>
      <xdr:rowOff>47879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27452"/>
          <a:ext cx="698500" cy="82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47879</xdr:rowOff>
    </xdr:from>
    <xdr:to>
      <xdr:col>22</xdr:col>
      <xdr:colOff>114300</xdr:colOff>
      <xdr:row>17</xdr:row>
      <xdr:rowOff>60985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10154"/>
          <a:ext cx="698500" cy="13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60985</xdr:rowOff>
    </xdr:from>
    <xdr:to>
      <xdr:col>18</xdr:col>
      <xdr:colOff>177800</xdr:colOff>
      <xdr:row>17</xdr:row>
      <xdr:rowOff>81382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23260"/>
          <a:ext cx="698500" cy="20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137351</xdr:rowOff>
    </xdr:from>
    <xdr:to>
      <xdr:col>29</xdr:col>
      <xdr:colOff>177800</xdr:colOff>
      <xdr:row>16</xdr:row>
      <xdr:rowOff>67501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56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153878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0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85827</xdr:rowOff>
    </xdr:from>
    <xdr:to>
      <xdr:col>26</xdr:col>
      <xdr:colOff>101600</xdr:colOff>
      <xdr:row>17</xdr:row>
      <xdr:rowOff>15977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76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26154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45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168529</xdr:rowOff>
    </xdr:from>
    <xdr:to>
      <xdr:col>22</xdr:col>
      <xdr:colOff>165100</xdr:colOff>
      <xdr:row>17</xdr:row>
      <xdr:rowOff>98679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59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108856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2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10185</xdr:rowOff>
    </xdr:from>
    <xdr:to>
      <xdr:col>19</xdr:col>
      <xdr:colOff>38100</xdr:colOff>
      <xdr:row>17</xdr:row>
      <xdr:rowOff>111785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72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121962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4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30582</xdr:rowOff>
    </xdr:from>
    <xdr:to>
      <xdr:col>15</xdr:col>
      <xdr:colOff>101600</xdr:colOff>
      <xdr:row>17</xdr:row>
      <xdr:rowOff>132182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92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142359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6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117138</xdr:rowOff>
    </xdr:from>
    <xdr:to>
      <xdr:col>29</xdr:col>
      <xdr:colOff>127000</xdr:colOff>
      <xdr:row>35</xdr:row>
      <xdr:rowOff>276341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727488"/>
          <a:ext cx="647700" cy="159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276341</xdr:rowOff>
    </xdr:from>
    <xdr:to>
      <xdr:col>26</xdr:col>
      <xdr:colOff>50800</xdr:colOff>
      <xdr:row>35</xdr:row>
      <xdr:rowOff>323857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886691"/>
          <a:ext cx="698500" cy="47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323857</xdr:rowOff>
    </xdr:from>
    <xdr:to>
      <xdr:col>22</xdr:col>
      <xdr:colOff>114300</xdr:colOff>
      <xdr:row>36</xdr:row>
      <xdr:rowOff>63384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934207"/>
          <a:ext cx="698500" cy="82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63384</xdr:rowOff>
    </xdr:from>
    <xdr:to>
      <xdr:col>18</xdr:col>
      <xdr:colOff>177800</xdr:colOff>
      <xdr:row>36</xdr:row>
      <xdr:rowOff>74650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16634"/>
          <a:ext cx="698500" cy="11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43273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66338</xdr:rowOff>
    </xdr:from>
    <xdr:to>
      <xdr:col>29</xdr:col>
      <xdr:colOff>177800</xdr:colOff>
      <xdr:row>35</xdr:row>
      <xdr:rowOff>167938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76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254315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2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225541</xdr:rowOff>
    </xdr:from>
    <xdr:to>
      <xdr:col>26</xdr:col>
      <xdr:colOff>101600</xdr:colOff>
      <xdr:row>35</xdr:row>
      <xdr:rowOff>327141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35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311918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922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273057</xdr:rowOff>
    </xdr:from>
    <xdr:to>
      <xdr:col>22</xdr:col>
      <xdr:colOff>165100</xdr:colOff>
      <xdr:row>36</xdr:row>
      <xdr:rowOff>31757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83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16534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96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12584</xdr:rowOff>
    </xdr:from>
    <xdr:to>
      <xdr:col>19</xdr:col>
      <xdr:colOff>38100</xdr:colOff>
      <xdr:row>36</xdr:row>
      <xdr:rowOff>114184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65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98961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5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23850</xdr:rowOff>
    </xdr:from>
    <xdr:to>
      <xdr:col>15</xdr:col>
      <xdr:colOff>101600</xdr:colOff>
      <xdr:row>36</xdr:row>
      <xdr:rowOff>125450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77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110227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6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福井県あわら市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26,306
25,601
116.98
20,658,242
19,420,178
1,111,926
8,935,226
16,211,293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112687</xdr:rowOff>
    </xdr:from>
    <xdr:to>
      <xdr:col>24</xdr:col>
      <xdr:colOff>63500</xdr:colOff>
      <xdr:row>34</xdr:row>
      <xdr:rowOff>78715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70537"/>
          <a:ext cx="838200" cy="13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78715</xdr:rowOff>
    </xdr:from>
    <xdr:to>
      <xdr:col>19</xdr:col>
      <xdr:colOff>177800</xdr:colOff>
      <xdr:row>34</xdr:row>
      <xdr:rowOff>133820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08015"/>
          <a:ext cx="889000" cy="5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133820</xdr:rowOff>
    </xdr:from>
    <xdr:to>
      <xdr:col>15</xdr:col>
      <xdr:colOff>50800</xdr:colOff>
      <xdr:row>34</xdr:row>
      <xdr:rowOff>135776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63120"/>
          <a:ext cx="889000" cy="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135776</xdr:rowOff>
    </xdr:from>
    <xdr:to>
      <xdr:col>10</xdr:col>
      <xdr:colOff>114300</xdr:colOff>
      <xdr:row>34</xdr:row>
      <xdr:rowOff>162522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65076"/>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61887</xdr:rowOff>
    </xdr:from>
    <xdr:to>
      <xdr:col>24</xdr:col>
      <xdr:colOff>114300</xdr:colOff>
      <xdr:row>33</xdr:row>
      <xdr:rowOff>163487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1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84764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7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27915</xdr:rowOff>
    </xdr:from>
    <xdr:to>
      <xdr:col>20</xdr:col>
      <xdr:colOff>38100</xdr:colOff>
      <xdr:row>34</xdr:row>
      <xdr:rowOff>129515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5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146042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3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83020</xdr:rowOff>
    </xdr:from>
    <xdr:to>
      <xdr:col>15</xdr:col>
      <xdr:colOff>101600</xdr:colOff>
      <xdr:row>35</xdr:row>
      <xdr:rowOff>13170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1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29697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8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84976</xdr:rowOff>
    </xdr:from>
    <xdr:to>
      <xdr:col>10</xdr:col>
      <xdr:colOff>165100</xdr:colOff>
      <xdr:row>35</xdr:row>
      <xdr:rowOff>15126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1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31653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8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111722</xdr:rowOff>
    </xdr:from>
    <xdr:to>
      <xdr:col>6</xdr:col>
      <xdr:colOff>38100</xdr:colOff>
      <xdr:row>35</xdr:row>
      <xdr:rowOff>41872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4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58399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1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96678</xdr:rowOff>
    </xdr:from>
    <xdr:to>
      <xdr:col>24</xdr:col>
      <xdr:colOff>63500</xdr:colOff>
      <xdr:row>58</xdr:row>
      <xdr:rowOff>26375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69328"/>
          <a:ext cx="838200" cy="10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26375</xdr:rowOff>
    </xdr:from>
    <xdr:to>
      <xdr:col>19</xdr:col>
      <xdr:colOff>177800</xdr:colOff>
      <xdr:row>58</xdr:row>
      <xdr:rowOff>41364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70475"/>
          <a:ext cx="889000" cy="1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41364</xdr:rowOff>
    </xdr:from>
    <xdr:to>
      <xdr:col>15</xdr:col>
      <xdr:colOff>50800</xdr:colOff>
      <xdr:row>58</xdr:row>
      <xdr:rowOff>108427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85464"/>
          <a:ext cx="889000" cy="6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108427</xdr:rowOff>
    </xdr:from>
    <xdr:to>
      <xdr:col>10</xdr:col>
      <xdr:colOff>114300</xdr:colOff>
      <xdr:row>58</xdr:row>
      <xdr:rowOff>136378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52527"/>
          <a:ext cx="889000" cy="2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45878</xdr:rowOff>
    </xdr:from>
    <xdr:to>
      <xdr:col>24</xdr:col>
      <xdr:colOff>114300</xdr:colOff>
      <xdr:row>57</xdr:row>
      <xdr:rowOff>147478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1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24305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9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147025</xdr:rowOff>
    </xdr:from>
    <xdr:to>
      <xdr:col>20</xdr:col>
      <xdr:colOff>38100</xdr:colOff>
      <xdr:row>58</xdr:row>
      <xdr:rowOff>77175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1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68302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1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162014</xdr:rowOff>
    </xdr:from>
    <xdr:to>
      <xdr:col>15</xdr:col>
      <xdr:colOff>101600</xdr:colOff>
      <xdr:row>58</xdr:row>
      <xdr:rowOff>92164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3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83291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2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57627</xdr:rowOff>
    </xdr:from>
    <xdr:to>
      <xdr:col>10</xdr:col>
      <xdr:colOff>165100</xdr:colOff>
      <xdr:row>58</xdr:row>
      <xdr:rowOff>159227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0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150354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9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85578</xdr:rowOff>
    </xdr:from>
    <xdr:to>
      <xdr:col>6</xdr:col>
      <xdr:colOff>38100</xdr:colOff>
      <xdr:row>59</xdr:row>
      <xdr:rowOff>15728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2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6855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2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89160</xdr:rowOff>
    </xdr:from>
    <xdr:to>
      <xdr:col>24</xdr:col>
      <xdr:colOff>63500</xdr:colOff>
      <xdr:row>78</xdr:row>
      <xdr:rowOff>117717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62260"/>
          <a:ext cx="838200" cy="2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74740</xdr:rowOff>
    </xdr:from>
    <xdr:to>
      <xdr:col>19</xdr:col>
      <xdr:colOff>177800</xdr:colOff>
      <xdr:row>78</xdr:row>
      <xdr:rowOff>117717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47840"/>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74740</xdr:rowOff>
    </xdr:from>
    <xdr:to>
      <xdr:col>15</xdr:col>
      <xdr:colOff>50800</xdr:colOff>
      <xdr:row>78</xdr:row>
      <xdr:rowOff>133528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47840"/>
          <a:ext cx="889000" cy="5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84989</xdr:rowOff>
    </xdr:from>
    <xdr:to>
      <xdr:col>10</xdr:col>
      <xdr:colOff>114300</xdr:colOff>
      <xdr:row>78</xdr:row>
      <xdr:rowOff>133528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58089"/>
          <a:ext cx="889000" cy="4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38360</xdr:rowOff>
    </xdr:from>
    <xdr:to>
      <xdr:col>24</xdr:col>
      <xdr:colOff>114300</xdr:colOff>
      <xdr:row>78</xdr:row>
      <xdr:rowOff>139960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124737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2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66917</xdr:rowOff>
    </xdr:from>
    <xdr:to>
      <xdr:col>20</xdr:col>
      <xdr:colOff>38100</xdr:colOff>
      <xdr:row>78</xdr:row>
      <xdr:rowOff>168517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4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159644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3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23940</xdr:rowOff>
    </xdr:from>
    <xdr:to>
      <xdr:col>15</xdr:col>
      <xdr:colOff>101600</xdr:colOff>
      <xdr:row>78</xdr:row>
      <xdr:rowOff>125540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116667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8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82728</xdr:rowOff>
    </xdr:from>
    <xdr:to>
      <xdr:col>10</xdr:col>
      <xdr:colOff>165100</xdr:colOff>
      <xdr:row>79</xdr:row>
      <xdr:rowOff>12878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5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4005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4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34189</xdr:rowOff>
    </xdr:from>
    <xdr:to>
      <xdr:col>6</xdr:col>
      <xdr:colOff>38100</xdr:colOff>
      <xdr:row>78</xdr:row>
      <xdr:rowOff>135789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0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126916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0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38942</xdr:rowOff>
    </xdr:from>
    <xdr:to>
      <xdr:col>24</xdr:col>
      <xdr:colOff>63500</xdr:colOff>
      <xdr:row>96</xdr:row>
      <xdr:rowOff>36406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26692"/>
          <a:ext cx="838200" cy="16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36406</xdr:rowOff>
    </xdr:from>
    <xdr:to>
      <xdr:col>19</xdr:col>
      <xdr:colOff>177800</xdr:colOff>
      <xdr:row>96</xdr:row>
      <xdr:rowOff>110657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95606"/>
          <a:ext cx="889000" cy="7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111223</xdr:rowOff>
    </xdr:from>
    <xdr:to>
      <xdr:col>15</xdr:col>
      <xdr:colOff>50800</xdr:colOff>
      <xdr:row>96</xdr:row>
      <xdr:rowOff>110657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398973"/>
          <a:ext cx="889000" cy="17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111223</xdr:rowOff>
    </xdr:from>
    <xdr:to>
      <xdr:col>10</xdr:col>
      <xdr:colOff>114300</xdr:colOff>
      <xdr:row>97</xdr:row>
      <xdr:rowOff>1115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398973"/>
          <a:ext cx="889000" cy="23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159592</xdr:rowOff>
    </xdr:from>
    <xdr:to>
      <xdr:col>24</xdr:col>
      <xdr:colOff>114300</xdr:colOff>
      <xdr:row>95</xdr:row>
      <xdr:rowOff>89742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27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11019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27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157056</xdr:rowOff>
    </xdr:from>
    <xdr:to>
      <xdr:col>20</xdr:col>
      <xdr:colOff>38100</xdr:colOff>
      <xdr:row>96</xdr:row>
      <xdr:rowOff>87206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4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103733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22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59857</xdr:rowOff>
    </xdr:from>
    <xdr:to>
      <xdr:col>15</xdr:col>
      <xdr:colOff>101600</xdr:colOff>
      <xdr:row>96</xdr:row>
      <xdr:rowOff>161457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1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6534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29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60423</xdr:rowOff>
    </xdr:from>
    <xdr:to>
      <xdr:col>10</xdr:col>
      <xdr:colOff>165100</xdr:colOff>
      <xdr:row>95</xdr:row>
      <xdr:rowOff>162023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4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7100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12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121765</xdr:rowOff>
    </xdr:from>
    <xdr:to>
      <xdr:col>6</xdr:col>
      <xdr:colOff>38100</xdr:colOff>
      <xdr:row>97</xdr:row>
      <xdr:rowOff>51915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8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68442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35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47384</xdr:rowOff>
    </xdr:from>
    <xdr:to>
      <xdr:col>55</xdr:col>
      <xdr:colOff>0</xdr:colOff>
      <xdr:row>34</xdr:row>
      <xdr:rowOff>21918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705234"/>
          <a:ext cx="838200" cy="14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90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21460</xdr:rowOff>
    </xdr:from>
    <xdr:to>
      <xdr:col>50</xdr:col>
      <xdr:colOff>114300</xdr:colOff>
      <xdr:row>34</xdr:row>
      <xdr:rowOff>21918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85076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124073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21460</xdr:rowOff>
    </xdr:from>
    <xdr:to>
      <xdr:col>45</xdr:col>
      <xdr:colOff>177800</xdr:colOff>
      <xdr:row>34</xdr:row>
      <xdr:rowOff>65557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850760"/>
          <a:ext cx="889000" cy="4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114152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158300</xdr:rowOff>
    </xdr:from>
    <xdr:to>
      <xdr:col>41</xdr:col>
      <xdr:colOff>50800</xdr:colOff>
      <xdr:row>34</xdr:row>
      <xdr:rowOff>65557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130350"/>
          <a:ext cx="889000" cy="76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156275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43141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35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168034</xdr:rowOff>
    </xdr:from>
    <xdr:to>
      <xdr:col>55</xdr:col>
      <xdr:colOff>50800</xdr:colOff>
      <xdr:row>33</xdr:row>
      <xdr:rowOff>98184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65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19461</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50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142568</xdr:rowOff>
    </xdr:from>
    <xdr:to>
      <xdr:col>50</xdr:col>
      <xdr:colOff>165100</xdr:colOff>
      <xdr:row>34</xdr:row>
      <xdr:rowOff>72718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8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89245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575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142110</xdr:rowOff>
    </xdr:from>
    <xdr:to>
      <xdr:col>46</xdr:col>
      <xdr:colOff>38100</xdr:colOff>
      <xdr:row>34</xdr:row>
      <xdr:rowOff>72260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79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88787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557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14757</xdr:rowOff>
    </xdr:from>
    <xdr:to>
      <xdr:col>41</xdr:col>
      <xdr:colOff>101600</xdr:colOff>
      <xdr:row>34</xdr:row>
      <xdr:rowOff>116357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84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132884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107500</xdr:rowOff>
    </xdr:from>
    <xdr:to>
      <xdr:col>36</xdr:col>
      <xdr:colOff>165100</xdr:colOff>
      <xdr:row>30</xdr:row>
      <xdr:rowOff>37650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0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54177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485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123385</xdr:rowOff>
    </xdr:from>
    <xdr:to>
      <xdr:col>55</xdr:col>
      <xdr:colOff>0</xdr:colOff>
      <xdr:row>56</xdr:row>
      <xdr:rowOff>78008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553135"/>
          <a:ext cx="838200" cy="12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130632</xdr:rowOff>
    </xdr:from>
    <xdr:to>
      <xdr:col>50</xdr:col>
      <xdr:colOff>114300</xdr:colOff>
      <xdr:row>56</xdr:row>
      <xdr:rowOff>78008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046032"/>
          <a:ext cx="889000" cy="63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130632</xdr:rowOff>
    </xdr:from>
    <xdr:to>
      <xdr:col>45</xdr:col>
      <xdr:colOff>177800</xdr:colOff>
      <xdr:row>54</xdr:row>
      <xdr:rowOff>98232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046032"/>
          <a:ext cx="889000" cy="31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98232</xdr:rowOff>
    </xdr:from>
    <xdr:to>
      <xdr:col>41</xdr:col>
      <xdr:colOff>50800</xdr:colOff>
      <xdr:row>55</xdr:row>
      <xdr:rowOff>116132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356532"/>
          <a:ext cx="889000" cy="18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72585</xdr:rowOff>
    </xdr:from>
    <xdr:to>
      <xdr:col>55</xdr:col>
      <xdr:colOff>50800</xdr:colOff>
      <xdr:row>56</xdr:row>
      <xdr:rowOff>2735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0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95462</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35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27208</xdr:rowOff>
    </xdr:from>
    <xdr:to>
      <xdr:col>50</xdr:col>
      <xdr:colOff>165100</xdr:colOff>
      <xdr:row>56</xdr:row>
      <xdr:rowOff>128808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2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119935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2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79832</xdr:rowOff>
    </xdr:from>
    <xdr:to>
      <xdr:col>46</xdr:col>
      <xdr:colOff>38100</xdr:colOff>
      <xdr:row>53</xdr:row>
      <xdr:rowOff>9982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899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26509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8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47432</xdr:rowOff>
    </xdr:from>
    <xdr:to>
      <xdr:col>41</xdr:col>
      <xdr:colOff>101600</xdr:colOff>
      <xdr:row>54</xdr:row>
      <xdr:rowOff>149032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30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165559</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080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65332</xdr:rowOff>
    </xdr:from>
    <xdr:to>
      <xdr:col>36</xdr:col>
      <xdr:colOff>165100</xdr:colOff>
      <xdr:row>55</xdr:row>
      <xdr:rowOff>166932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49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12009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27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97954</xdr:rowOff>
    </xdr:from>
    <xdr:to>
      <xdr:col>55</xdr:col>
      <xdr:colOff>0</xdr:colOff>
      <xdr:row>79</xdr:row>
      <xdr:rowOff>93883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471054"/>
          <a:ext cx="838200" cy="16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38942</xdr:rowOff>
    </xdr:from>
    <xdr:to>
      <xdr:col>50</xdr:col>
      <xdr:colOff>114300</xdr:colOff>
      <xdr:row>78</xdr:row>
      <xdr:rowOff>97954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2554792"/>
          <a:ext cx="889000" cy="91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38942</xdr:rowOff>
    </xdr:from>
    <xdr:to>
      <xdr:col>45</xdr:col>
      <xdr:colOff>177800</xdr:colOff>
      <xdr:row>75</xdr:row>
      <xdr:rowOff>363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2554792"/>
          <a:ext cx="889000" cy="30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121418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363</xdr:rowOff>
    </xdr:from>
    <xdr:to>
      <xdr:col>41</xdr:col>
      <xdr:colOff>50800</xdr:colOff>
      <xdr:row>76</xdr:row>
      <xdr:rowOff>153764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2859113"/>
          <a:ext cx="889000" cy="32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101007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43083</xdr:rowOff>
    </xdr:from>
    <xdr:to>
      <xdr:col>55</xdr:col>
      <xdr:colOff>50800</xdr:colOff>
      <xdr:row>79</xdr:row>
      <xdr:rowOff>144683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8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129460</xdr:rowOff>
    </xdr:from>
    <xdr:ext cx="378565"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502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47154</xdr:rowOff>
    </xdr:from>
    <xdr:to>
      <xdr:col>50</xdr:col>
      <xdr:colOff>165100</xdr:colOff>
      <xdr:row>78</xdr:row>
      <xdr:rowOff>148754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2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139881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51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159592</xdr:rowOff>
    </xdr:from>
    <xdr:to>
      <xdr:col>46</xdr:col>
      <xdr:colOff>38100</xdr:colOff>
      <xdr:row>73</xdr:row>
      <xdr:rowOff>89742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50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106269</xdr:rowOff>
    </xdr:from>
    <xdr:ext cx="59901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50795" y="12279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121013</xdr:rowOff>
    </xdr:from>
    <xdr:to>
      <xdr:col>41</xdr:col>
      <xdr:colOff>101600</xdr:colOff>
      <xdr:row>75</xdr:row>
      <xdr:rowOff>51163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80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67690</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58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102964</xdr:rowOff>
    </xdr:from>
    <xdr:to>
      <xdr:col>36</xdr:col>
      <xdr:colOff>165100</xdr:colOff>
      <xdr:row>77</xdr:row>
      <xdr:rowOff>33114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13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49641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90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65088</xdr:rowOff>
    </xdr:from>
    <xdr:to>
      <xdr:col>55</xdr:col>
      <xdr:colOff>0</xdr:colOff>
      <xdr:row>98</xdr:row>
      <xdr:rowOff>25222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524288"/>
          <a:ext cx="838200" cy="30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155156</xdr:rowOff>
    </xdr:from>
    <xdr:to>
      <xdr:col>50</xdr:col>
      <xdr:colOff>114300</xdr:colOff>
      <xdr:row>98</xdr:row>
      <xdr:rowOff>25222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785806"/>
          <a:ext cx="889000" cy="4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134049</xdr:rowOff>
    </xdr:from>
    <xdr:to>
      <xdr:col>45</xdr:col>
      <xdr:colOff>177800</xdr:colOff>
      <xdr:row>97</xdr:row>
      <xdr:rowOff>155156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764699"/>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110440</xdr:rowOff>
    </xdr:from>
    <xdr:to>
      <xdr:col>41</xdr:col>
      <xdr:colOff>50800</xdr:colOff>
      <xdr:row>97</xdr:row>
      <xdr:rowOff>134049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741090"/>
          <a:ext cx="889000" cy="2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14288</xdr:rowOff>
    </xdr:from>
    <xdr:to>
      <xdr:col>55</xdr:col>
      <xdr:colOff>50800</xdr:colOff>
      <xdr:row>96</xdr:row>
      <xdr:rowOff>115888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47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164165</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45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145872</xdr:rowOff>
    </xdr:from>
    <xdr:to>
      <xdr:col>50</xdr:col>
      <xdr:colOff>165100</xdr:colOff>
      <xdr:row>98</xdr:row>
      <xdr:rowOff>76022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7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67149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6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104356</xdr:rowOff>
    </xdr:from>
    <xdr:to>
      <xdr:col>46</xdr:col>
      <xdr:colOff>38100</xdr:colOff>
      <xdr:row>98</xdr:row>
      <xdr:rowOff>34506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3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25633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2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83249</xdr:rowOff>
    </xdr:from>
    <xdr:to>
      <xdr:col>41</xdr:col>
      <xdr:colOff>101600</xdr:colOff>
      <xdr:row>98</xdr:row>
      <xdr:rowOff>13399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1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4526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0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59640</xdr:rowOff>
    </xdr:from>
    <xdr:to>
      <xdr:col>36</xdr:col>
      <xdr:colOff>165100</xdr:colOff>
      <xdr:row>97</xdr:row>
      <xdr:rowOff>161240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9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152367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78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28486</xdr:rowOff>
    </xdr:from>
    <xdr:to>
      <xdr:col>85</xdr:col>
      <xdr:colOff>127000</xdr:colOff>
      <xdr:row>37</xdr:row>
      <xdr:rowOff>146367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200686"/>
          <a:ext cx="838200" cy="28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93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146367</xdr:rowOff>
    </xdr:from>
    <xdr:to>
      <xdr:col>81</xdr:col>
      <xdr:colOff>50800</xdr:colOff>
      <xdr:row>39</xdr:row>
      <xdr:rowOff>41669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490017"/>
          <a:ext cx="889000" cy="23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105389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2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160998</xdr:rowOff>
    </xdr:from>
    <xdr:to>
      <xdr:col>76</xdr:col>
      <xdr:colOff>114300</xdr:colOff>
      <xdr:row>39</xdr:row>
      <xdr:rowOff>41669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76098"/>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160998</xdr:rowOff>
    </xdr:from>
    <xdr:to>
      <xdr:col>71</xdr:col>
      <xdr:colOff>177800</xdr:colOff>
      <xdr:row>39</xdr:row>
      <xdr:rowOff>33286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676098"/>
          <a:ext cx="889000" cy="4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149136</xdr:rowOff>
    </xdr:from>
    <xdr:to>
      <xdr:col>85</xdr:col>
      <xdr:colOff>177800</xdr:colOff>
      <xdr:row>36</xdr:row>
      <xdr:rowOff>79286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14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563</xdr:rowOff>
    </xdr:from>
    <xdr:ext cx="534377"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00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95567</xdr:rowOff>
    </xdr:from>
    <xdr:to>
      <xdr:col>81</xdr:col>
      <xdr:colOff>101600</xdr:colOff>
      <xdr:row>38</xdr:row>
      <xdr:rowOff>25718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4392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42244</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21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162319</xdr:rowOff>
    </xdr:from>
    <xdr:to>
      <xdr:col>76</xdr:col>
      <xdr:colOff>165100</xdr:colOff>
      <xdr:row>39</xdr:row>
      <xdr:rowOff>92469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7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83596</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35333" y="67701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110198</xdr:rowOff>
    </xdr:from>
    <xdr:to>
      <xdr:col>72</xdr:col>
      <xdr:colOff>38100</xdr:colOff>
      <xdr:row>39</xdr:row>
      <xdr:rowOff>40348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2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31475</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718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153936</xdr:rowOff>
    </xdr:from>
    <xdr:to>
      <xdr:col>67</xdr:col>
      <xdr:colOff>101600</xdr:colOff>
      <xdr:row>39</xdr:row>
      <xdr:rowOff>84086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75213</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761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100234</xdr:rowOff>
    </xdr:from>
    <xdr:to>
      <xdr:col>85</xdr:col>
      <xdr:colOff>127000</xdr:colOff>
      <xdr:row>75</xdr:row>
      <xdr:rowOff>156747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787534"/>
          <a:ext cx="838200" cy="22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156747</xdr:rowOff>
    </xdr:from>
    <xdr:to>
      <xdr:col>81</xdr:col>
      <xdr:colOff>50800</xdr:colOff>
      <xdr:row>76</xdr:row>
      <xdr:rowOff>13202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015497"/>
          <a:ext cx="889000" cy="2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13202</xdr:rowOff>
    </xdr:from>
    <xdr:to>
      <xdr:col>76</xdr:col>
      <xdr:colOff>114300</xdr:colOff>
      <xdr:row>76</xdr:row>
      <xdr:rowOff>32601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043402"/>
          <a:ext cx="889000" cy="1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32601</xdr:rowOff>
    </xdr:from>
    <xdr:to>
      <xdr:col>71</xdr:col>
      <xdr:colOff>177800</xdr:colOff>
      <xdr:row>76</xdr:row>
      <xdr:rowOff>83970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062801"/>
          <a:ext cx="889000" cy="5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49434</xdr:rowOff>
    </xdr:from>
    <xdr:to>
      <xdr:col>85</xdr:col>
      <xdr:colOff>177800</xdr:colOff>
      <xdr:row>74</xdr:row>
      <xdr:rowOff>151034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73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72311</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58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105947</xdr:rowOff>
    </xdr:from>
    <xdr:to>
      <xdr:col>81</xdr:col>
      <xdr:colOff>101600</xdr:colOff>
      <xdr:row>76</xdr:row>
      <xdr:rowOff>36097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96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52624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73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133852</xdr:rowOff>
    </xdr:from>
    <xdr:to>
      <xdr:col>76</xdr:col>
      <xdr:colOff>165100</xdr:colOff>
      <xdr:row>76</xdr:row>
      <xdr:rowOff>64002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99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80529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76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153251</xdr:rowOff>
    </xdr:from>
    <xdr:to>
      <xdr:col>72</xdr:col>
      <xdr:colOff>38100</xdr:colOff>
      <xdr:row>76</xdr:row>
      <xdr:rowOff>83401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1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74528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10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33170</xdr:rowOff>
    </xdr:from>
    <xdr:to>
      <xdr:col>67</xdr:col>
      <xdr:colOff>101600</xdr:colOff>
      <xdr:row>76</xdr:row>
      <xdr:rowOff>134770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125897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15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41374</xdr:rowOff>
    </xdr:from>
    <xdr:to>
      <xdr:col>85</xdr:col>
      <xdr:colOff>127000</xdr:colOff>
      <xdr:row>95</xdr:row>
      <xdr:rowOff>152437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329124"/>
          <a:ext cx="838200" cy="11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119994</xdr:rowOff>
    </xdr:from>
    <xdr:to>
      <xdr:col>81</xdr:col>
      <xdr:colOff>50800</xdr:colOff>
      <xdr:row>95</xdr:row>
      <xdr:rowOff>152437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407744"/>
          <a:ext cx="889000" cy="3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119994</xdr:rowOff>
    </xdr:from>
    <xdr:to>
      <xdr:col>76</xdr:col>
      <xdr:colOff>114300</xdr:colOff>
      <xdr:row>96</xdr:row>
      <xdr:rowOff>14382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407744"/>
          <a:ext cx="889000" cy="6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14382</xdr:rowOff>
    </xdr:from>
    <xdr:to>
      <xdr:col>71</xdr:col>
      <xdr:colOff>177800</xdr:colOff>
      <xdr:row>97</xdr:row>
      <xdr:rowOff>170022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473582"/>
          <a:ext cx="889000" cy="32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162024</xdr:rowOff>
    </xdr:from>
    <xdr:to>
      <xdr:col>85</xdr:col>
      <xdr:colOff>177800</xdr:colOff>
      <xdr:row>95</xdr:row>
      <xdr:rowOff>92174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27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13451</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12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101637</xdr:rowOff>
    </xdr:from>
    <xdr:to>
      <xdr:col>81</xdr:col>
      <xdr:colOff>101600</xdr:colOff>
      <xdr:row>96</xdr:row>
      <xdr:rowOff>31787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38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48314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16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69194</xdr:rowOff>
    </xdr:from>
    <xdr:to>
      <xdr:col>76</xdr:col>
      <xdr:colOff>165100</xdr:colOff>
      <xdr:row>95</xdr:row>
      <xdr:rowOff>170794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35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15871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13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135032</xdr:rowOff>
    </xdr:from>
    <xdr:to>
      <xdr:col>72</xdr:col>
      <xdr:colOff>38100</xdr:colOff>
      <xdr:row>96</xdr:row>
      <xdr:rowOff>65182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42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81709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1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119222</xdr:rowOff>
    </xdr:from>
    <xdr:to>
      <xdr:col>67</xdr:col>
      <xdr:colOff>101600</xdr:colOff>
      <xdr:row>98</xdr:row>
      <xdr:rowOff>49372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4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40499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84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107285</xdr:rowOff>
    </xdr:from>
    <xdr:to>
      <xdr:col>116</xdr:col>
      <xdr:colOff>63500</xdr:colOff>
      <xdr:row>38</xdr:row>
      <xdr:rowOff>117115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450935"/>
          <a:ext cx="838200" cy="1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107285</xdr:rowOff>
    </xdr:from>
    <xdr:to>
      <xdr:col>111</xdr:col>
      <xdr:colOff>177800</xdr:colOff>
      <xdr:row>37</xdr:row>
      <xdr:rowOff>127950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450935"/>
          <a:ext cx="8890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127950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471600"/>
          <a:ext cx="889000" cy="18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66315</xdr:rowOff>
    </xdr:from>
    <xdr:to>
      <xdr:col>116</xdr:col>
      <xdr:colOff>114300</xdr:colOff>
      <xdr:row>38</xdr:row>
      <xdr:rowOff>167915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8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152692</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49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56485</xdr:rowOff>
    </xdr:from>
    <xdr:to>
      <xdr:col>112</xdr:col>
      <xdr:colOff>38100</xdr:colOff>
      <xdr:row>37</xdr:row>
      <xdr:rowOff>158085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40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149211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49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77150</xdr:rowOff>
    </xdr:from>
    <xdr:to>
      <xdr:col>107</xdr:col>
      <xdr:colOff>101600</xdr:colOff>
      <xdr:row>38</xdr:row>
      <xdr:rowOff>7300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42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169877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51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81674</xdr:rowOff>
    </xdr:from>
    <xdr:to>
      <xdr:col>116</xdr:col>
      <xdr:colOff>63500</xdr:colOff>
      <xdr:row>58</xdr:row>
      <xdr:rowOff>94247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25774"/>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81674</xdr:rowOff>
    </xdr:from>
    <xdr:to>
      <xdr:col>111</xdr:col>
      <xdr:colOff>177800</xdr:colOff>
      <xdr:row>58</xdr:row>
      <xdr:rowOff>100457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25774"/>
          <a:ext cx="8890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63195</xdr:rowOff>
    </xdr:from>
    <xdr:to>
      <xdr:col>107</xdr:col>
      <xdr:colOff>50800</xdr:colOff>
      <xdr:row>58</xdr:row>
      <xdr:rowOff>100457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07295"/>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63195</xdr:rowOff>
    </xdr:from>
    <xdr:to>
      <xdr:col>102</xdr:col>
      <xdr:colOff>114300</xdr:colOff>
      <xdr:row>58</xdr:row>
      <xdr:rowOff>79045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07295"/>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43447</xdr:rowOff>
    </xdr:from>
    <xdr:to>
      <xdr:col>116</xdr:col>
      <xdr:colOff>114300</xdr:colOff>
      <xdr:row>58</xdr:row>
      <xdr:rowOff>145047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8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129824</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02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30874</xdr:rowOff>
    </xdr:from>
    <xdr:to>
      <xdr:col>112</xdr:col>
      <xdr:colOff>38100</xdr:colOff>
      <xdr:row>58</xdr:row>
      <xdr:rowOff>132474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7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123601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06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49657</xdr:rowOff>
    </xdr:from>
    <xdr:to>
      <xdr:col>107</xdr:col>
      <xdr:colOff>101600</xdr:colOff>
      <xdr:row>58</xdr:row>
      <xdr:rowOff>151257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9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142384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08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12395</xdr:rowOff>
    </xdr:from>
    <xdr:to>
      <xdr:col>102</xdr:col>
      <xdr:colOff>165100</xdr:colOff>
      <xdr:row>58</xdr:row>
      <xdr:rowOff>113995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105122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4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28245</xdr:rowOff>
    </xdr:from>
    <xdr:to>
      <xdr:col>98</xdr:col>
      <xdr:colOff>38100</xdr:colOff>
      <xdr:row>58</xdr:row>
      <xdr:rowOff>129845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120972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6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47025</xdr:rowOff>
    </xdr:from>
    <xdr:to>
      <xdr:col>116</xdr:col>
      <xdr:colOff>63500</xdr:colOff>
      <xdr:row>76</xdr:row>
      <xdr:rowOff>70479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3077225"/>
          <a:ext cx="838200" cy="2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47025</xdr:rowOff>
    </xdr:from>
    <xdr:to>
      <xdr:col>111</xdr:col>
      <xdr:colOff>177800</xdr:colOff>
      <xdr:row>76</xdr:row>
      <xdr:rowOff>66503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77225"/>
          <a:ext cx="889000" cy="1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66503</xdr:rowOff>
    </xdr:from>
    <xdr:to>
      <xdr:col>107</xdr:col>
      <xdr:colOff>50800</xdr:colOff>
      <xdr:row>76</xdr:row>
      <xdr:rowOff>66937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096703"/>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66937</xdr:rowOff>
    </xdr:from>
    <xdr:to>
      <xdr:col>102</xdr:col>
      <xdr:colOff>114300</xdr:colOff>
      <xdr:row>76</xdr:row>
      <xdr:rowOff>93385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097137"/>
          <a:ext cx="889000" cy="2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19679</xdr:rowOff>
    </xdr:from>
    <xdr:to>
      <xdr:col>116</xdr:col>
      <xdr:colOff>114300</xdr:colOff>
      <xdr:row>76</xdr:row>
      <xdr:rowOff>121279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4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169556</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2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167675</xdr:rowOff>
    </xdr:from>
    <xdr:to>
      <xdr:col>112</xdr:col>
      <xdr:colOff>38100</xdr:colOff>
      <xdr:row>76</xdr:row>
      <xdr:rowOff>97825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2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88952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1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15703</xdr:rowOff>
    </xdr:from>
    <xdr:to>
      <xdr:col>107</xdr:col>
      <xdr:colOff>101600</xdr:colOff>
      <xdr:row>76</xdr:row>
      <xdr:rowOff>117303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4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108430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3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16137</xdr:rowOff>
    </xdr:from>
    <xdr:to>
      <xdr:col>102</xdr:col>
      <xdr:colOff>165100</xdr:colOff>
      <xdr:row>76</xdr:row>
      <xdr:rowOff>117737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4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108864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3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42585</xdr:rowOff>
    </xdr:from>
    <xdr:to>
      <xdr:col>98</xdr:col>
      <xdr:colOff>38100</xdr:colOff>
      <xdr:row>76</xdr:row>
      <xdr:rowOff>144185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7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135312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6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補助費等は住民一人当たり</a:t>
          </a:r>
          <a:r>
            <a:rPr kumimoji="1" lang="en-US" altLang="ja-JP" sz="1300">
              <a:latin typeface="ＭＳ Ｐゴシック" panose="020B0600070205080204" pitchFamily="50" charset="-128"/>
              <a:ea typeface="ＭＳ Ｐゴシック" panose="020B0600070205080204" pitchFamily="50" charset="-128"/>
            </a:rPr>
            <a:t>134,615</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基幹システム標準化への改修対応による広域圏負担金の増加やふるさと納税の増収に伴う返礼品の増加によるものでもあるが、主に消防やごみ処理等業務を一部事務組合で行っていることや、公営企業会計への補助が大きいことが要因である。このため、事務組合の事務事業の見直しや、公営企業会計の経営健全化を図り、補助費等の縮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福井県あわら市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26,306
25,601
116.98
20,658,242
19,420,178
1,111,926
8,935,226
16,211,293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56071</xdr:rowOff>
    </xdr:from>
    <xdr:to>
      <xdr:col>24</xdr:col>
      <xdr:colOff>63500</xdr:colOff>
      <xdr:row>35</xdr:row>
      <xdr:rowOff>66929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56821"/>
          <a:ext cx="8382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26353</xdr:rowOff>
    </xdr:from>
    <xdr:to>
      <xdr:col>19</xdr:col>
      <xdr:colOff>177800</xdr:colOff>
      <xdr:row>35</xdr:row>
      <xdr:rowOff>66929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27103"/>
          <a:ext cx="889000" cy="4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117602</xdr:rowOff>
    </xdr:from>
    <xdr:to>
      <xdr:col>15</xdr:col>
      <xdr:colOff>50800</xdr:colOff>
      <xdr:row>35</xdr:row>
      <xdr:rowOff>26353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46902"/>
          <a:ext cx="889000" cy="8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117602</xdr:rowOff>
    </xdr:from>
    <xdr:to>
      <xdr:col>10</xdr:col>
      <xdr:colOff>114300</xdr:colOff>
      <xdr:row>35</xdr:row>
      <xdr:rowOff>90932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4690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5271</xdr:rowOff>
    </xdr:from>
    <xdr:to>
      <xdr:col>24</xdr:col>
      <xdr:colOff>114300</xdr:colOff>
      <xdr:row>35</xdr:row>
      <xdr:rowOff>106871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0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28148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5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16129</xdr:rowOff>
    </xdr:from>
    <xdr:to>
      <xdr:col>20</xdr:col>
      <xdr:colOff>38100</xdr:colOff>
      <xdr:row>35</xdr:row>
      <xdr:rowOff>117729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134256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9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147003</xdr:rowOff>
    </xdr:from>
    <xdr:to>
      <xdr:col>15</xdr:col>
      <xdr:colOff>101600</xdr:colOff>
      <xdr:row>35</xdr:row>
      <xdr:rowOff>77153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7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93680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5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66802</xdr:rowOff>
    </xdr:from>
    <xdr:to>
      <xdr:col>10</xdr:col>
      <xdr:colOff>165100</xdr:colOff>
      <xdr:row>34</xdr:row>
      <xdr:rowOff>168402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9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7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40132</xdr:rowOff>
    </xdr:from>
    <xdr:to>
      <xdr:col>6</xdr:col>
      <xdr:colOff>38100</xdr:colOff>
      <xdr:row>35</xdr:row>
      <xdr:rowOff>141732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4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158259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1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134377</xdr:rowOff>
    </xdr:from>
    <xdr:to>
      <xdr:col>24</xdr:col>
      <xdr:colOff>63500</xdr:colOff>
      <xdr:row>56</xdr:row>
      <xdr:rowOff>82538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64127"/>
          <a:ext cx="838200" cy="11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82538</xdr:rowOff>
    </xdr:from>
    <xdr:to>
      <xdr:col>19</xdr:col>
      <xdr:colOff>177800</xdr:colOff>
      <xdr:row>56</xdr:row>
      <xdr:rowOff>87778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83738"/>
          <a:ext cx="889000" cy="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87778</xdr:rowOff>
    </xdr:from>
    <xdr:to>
      <xdr:col>15</xdr:col>
      <xdr:colOff>50800</xdr:colOff>
      <xdr:row>56</xdr:row>
      <xdr:rowOff>142165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88978"/>
          <a:ext cx="889000" cy="5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92963</xdr:rowOff>
    </xdr:from>
    <xdr:to>
      <xdr:col>10</xdr:col>
      <xdr:colOff>114300</xdr:colOff>
      <xdr:row>56</xdr:row>
      <xdr:rowOff>142165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22713"/>
          <a:ext cx="889000" cy="22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83577</xdr:rowOff>
    </xdr:from>
    <xdr:to>
      <xdr:col>24</xdr:col>
      <xdr:colOff>114300</xdr:colOff>
      <xdr:row>56</xdr:row>
      <xdr:rowOff>13727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1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106454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64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31738</xdr:rowOff>
    </xdr:from>
    <xdr:to>
      <xdr:col>20</xdr:col>
      <xdr:colOff>38100</xdr:colOff>
      <xdr:row>56</xdr:row>
      <xdr:rowOff>133338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3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149865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0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36978</xdr:rowOff>
    </xdr:from>
    <xdr:to>
      <xdr:col>15</xdr:col>
      <xdr:colOff>101600</xdr:colOff>
      <xdr:row>56</xdr:row>
      <xdr:rowOff>138578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3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155105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13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91365</xdr:rowOff>
    </xdr:from>
    <xdr:to>
      <xdr:col>10</xdr:col>
      <xdr:colOff>165100</xdr:colOff>
      <xdr:row>57</xdr:row>
      <xdr:rowOff>21515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9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38042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42163</xdr:rowOff>
    </xdr:from>
    <xdr:to>
      <xdr:col>6</xdr:col>
      <xdr:colOff>38100</xdr:colOff>
      <xdr:row>55</xdr:row>
      <xdr:rowOff>143763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7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134890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6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2682</xdr:rowOff>
    </xdr:from>
    <xdr:to>
      <xdr:col>24</xdr:col>
      <xdr:colOff>63500</xdr:colOff>
      <xdr:row>77</xdr:row>
      <xdr:rowOff>26020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32882"/>
          <a:ext cx="838200" cy="19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26020</xdr:rowOff>
    </xdr:from>
    <xdr:to>
      <xdr:col>19</xdr:col>
      <xdr:colOff>177800</xdr:colOff>
      <xdr:row>77</xdr:row>
      <xdr:rowOff>158293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27670"/>
          <a:ext cx="889000" cy="13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26978</xdr:rowOff>
    </xdr:from>
    <xdr:to>
      <xdr:col>15</xdr:col>
      <xdr:colOff>50800</xdr:colOff>
      <xdr:row>77</xdr:row>
      <xdr:rowOff>158293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28628"/>
          <a:ext cx="889000" cy="13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26978</xdr:rowOff>
    </xdr:from>
    <xdr:to>
      <xdr:col>10</xdr:col>
      <xdr:colOff>114300</xdr:colOff>
      <xdr:row>78</xdr:row>
      <xdr:rowOff>64066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28628"/>
          <a:ext cx="889000" cy="20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65695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123331</xdr:rowOff>
    </xdr:from>
    <xdr:to>
      <xdr:col>24</xdr:col>
      <xdr:colOff>114300</xdr:colOff>
      <xdr:row>76</xdr:row>
      <xdr:rowOff>53482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820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146208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3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146670</xdr:rowOff>
    </xdr:from>
    <xdr:to>
      <xdr:col>20</xdr:col>
      <xdr:colOff>38100</xdr:colOff>
      <xdr:row>77</xdr:row>
      <xdr:rowOff>76820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7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93347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5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107493</xdr:rowOff>
    </xdr:from>
    <xdr:to>
      <xdr:col>15</xdr:col>
      <xdr:colOff>101600</xdr:colOff>
      <xdr:row>78</xdr:row>
      <xdr:rowOff>37643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0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54170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84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147628</xdr:rowOff>
    </xdr:from>
    <xdr:to>
      <xdr:col>10</xdr:col>
      <xdr:colOff>165100</xdr:colOff>
      <xdr:row>77</xdr:row>
      <xdr:rowOff>77778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7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94305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5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13266</xdr:rowOff>
    </xdr:from>
    <xdr:to>
      <xdr:col>6</xdr:col>
      <xdr:colOff>38100</xdr:colOff>
      <xdr:row>78</xdr:row>
      <xdr:rowOff>114866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8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131393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61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150724</xdr:rowOff>
    </xdr:from>
    <xdr:to>
      <xdr:col>24</xdr:col>
      <xdr:colOff>63500</xdr:colOff>
      <xdr:row>99</xdr:row>
      <xdr:rowOff>4738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952824"/>
          <a:ext cx="838200" cy="2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117056</xdr:rowOff>
    </xdr:from>
    <xdr:to>
      <xdr:col>19</xdr:col>
      <xdr:colOff>177800</xdr:colOff>
      <xdr:row>99</xdr:row>
      <xdr:rowOff>4738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919156"/>
          <a:ext cx="889000" cy="5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117056</xdr:rowOff>
    </xdr:from>
    <xdr:to>
      <xdr:col>15</xdr:col>
      <xdr:colOff>50800</xdr:colOff>
      <xdr:row>98</xdr:row>
      <xdr:rowOff>161761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19156"/>
          <a:ext cx="889000" cy="4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161761</xdr:rowOff>
    </xdr:from>
    <xdr:to>
      <xdr:col>10</xdr:col>
      <xdr:colOff>114300</xdr:colOff>
      <xdr:row>99</xdr:row>
      <xdr:rowOff>45605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63861"/>
          <a:ext cx="889000" cy="5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99924</xdr:rowOff>
    </xdr:from>
    <xdr:to>
      <xdr:col>24</xdr:col>
      <xdr:colOff>114300</xdr:colOff>
      <xdr:row>99</xdr:row>
      <xdr:rowOff>30074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90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14851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125388</xdr:rowOff>
    </xdr:from>
    <xdr:to>
      <xdr:col>20</xdr:col>
      <xdr:colOff>38100</xdr:colOff>
      <xdr:row>99</xdr:row>
      <xdr:rowOff>55538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92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46665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70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66256</xdr:rowOff>
    </xdr:from>
    <xdr:to>
      <xdr:col>15</xdr:col>
      <xdr:colOff>101600</xdr:colOff>
      <xdr:row>98</xdr:row>
      <xdr:rowOff>167856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6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158983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6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110961</xdr:rowOff>
    </xdr:from>
    <xdr:to>
      <xdr:col>10</xdr:col>
      <xdr:colOff>165100</xdr:colOff>
      <xdr:row>99</xdr:row>
      <xdr:rowOff>41111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1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32238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0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166255</xdr:rowOff>
    </xdr:from>
    <xdr:to>
      <xdr:col>6</xdr:col>
      <xdr:colOff>38100</xdr:colOff>
      <xdr:row>99</xdr:row>
      <xdr:rowOff>96405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6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87532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6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165826</xdr:rowOff>
    </xdr:from>
    <xdr:to>
      <xdr:col>55</xdr:col>
      <xdr:colOff>0</xdr:colOff>
      <xdr:row>37</xdr:row>
      <xdr:rowOff>169745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509476"/>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169745</xdr:rowOff>
    </xdr:from>
    <xdr:to>
      <xdr:col>50</xdr:col>
      <xdr:colOff>114300</xdr:colOff>
      <xdr:row>38</xdr:row>
      <xdr:rowOff>2866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51339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80264</xdr:rowOff>
    </xdr:from>
    <xdr:to>
      <xdr:col>45</xdr:col>
      <xdr:colOff>177800</xdr:colOff>
      <xdr:row>38</xdr:row>
      <xdr:rowOff>2866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423914"/>
          <a:ext cx="889000" cy="9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79937</xdr:rowOff>
    </xdr:from>
    <xdr:to>
      <xdr:col>41</xdr:col>
      <xdr:colOff>50800</xdr:colOff>
      <xdr:row>37</xdr:row>
      <xdr:rowOff>80264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423587"/>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163339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129702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115026</xdr:rowOff>
    </xdr:from>
    <xdr:to>
      <xdr:col>55</xdr:col>
      <xdr:colOff>50800</xdr:colOff>
      <xdr:row>38</xdr:row>
      <xdr:rowOff>45176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5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93453</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3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118945</xdr:rowOff>
    </xdr:from>
    <xdr:to>
      <xdr:col>50</xdr:col>
      <xdr:colOff>165100</xdr:colOff>
      <xdr:row>38</xdr:row>
      <xdr:rowOff>49095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6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40222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555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123516</xdr:rowOff>
    </xdr:from>
    <xdr:to>
      <xdr:col>46</xdr:col>
      <xdr:colOff>38100</xdr:colOff>
      <xdr:row>38</xdr:row>
      <xdr:rowOff>53666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6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44793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559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29464</xdr:rowOff>
    </xdr:from>
    <xdr:to>
      <xdr:col>41</xdr:col>
      <xdr:colOff>101600</xdr:colOff>
      <xdr:row>37</xdr:row>
      <xdr:rowOff>131064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147591</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14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29137</xdr:rowOff>
    </xdr:from>
    <xdr:to>
      <xdr:col>36</xdr:col>
      <xdr:colOff>165100</xdr:colOff>
      <xdr:row>37</xdr:row>
      <xdr:rowOff>130737</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7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147264</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14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134862</xdr:rowOff>
    </xdr:from>
    <xdr:to>
      <xdr:col>55</xdr:col>
      <xdr:colOff>0</xdr:colOff>
      <xdr:row>55</xdr:row>
      <xdr:rowOff>147244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564612"/>
          <a:ext cx="8382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68644</xdr:rowOff>
    </xdr:from>
    <xdr:to>
      <xdr:col>50</xdr:col>
      <xdr:colOff>114300</xdr:colOff>
      <xdr:row>55</xdr:row>
      <xdr:rowOff>134862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498394"/>
          <a:ext cx="889000" cy="6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68644</xdr:rowOff>
    </xdr:from>
    <xdr:to>
      <xdr:col>45</xdr:col>
      <xdr:colOff>177800</xdr:colOff>
      <xdr:row>56</xdr:row>
      <xdr:rowOff>6998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498394"/>
          <a:ext cx="889000" cy="10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6998</xdr:rowOff>
    </xdr:from>
    <xdr:to>
      <xdr:col>41</xdr:col>
      <xdr:colOff>50800</xdr:colOff>
      <xdr:row>56</xdr:row>
      <xdr:rowOff>46717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608198"/>
          <a:ext cx="889000" cy="3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26426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96444</xdr:rowOff>
    </xdr:from>
    <xdr:to>
      <xdr:col>55</xdr:col>
      <xdr:colOff>50800</xdr:colOff>
      <xdr:row>56</xdr:row>
      <xdr:rowOff>26594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2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119321</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7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84062</xdr:rowOff>
    </xdr:from>
    <xdr:to>
      <xdr:col>50</xdr:col>
      <xdr:colOff>165100</xdr:colOff>
      <xdr:row>56</xdr:row>
      <xdr:rowOff>14212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1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30739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28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17844</xdr:rowOff>
    </xdr:from>
    <xdr:to>
      <xdr:col>46</xdr:col>
      <xdr:colOff>38100</xdr:colOff>
      <xdr:row>55</xdr:row>
      <xdr:rowOff>119444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44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135971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22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127648</xdr:rowOff>
    </xdr:from>
    <xdr:to>
      <xdr:col>41</xdr:col>
      <xdr:colOff>101600</xdr:colOff>
      <xdr:row>56</xdr:row>
      <xdr:rowOff>57798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5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74325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3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167367</xdr:rowOff>
    </xdr:from>
    <xdr:to>
      <xdr:col>36</xdr:col>
      <xdr:colOff>165100</xdr:colOff>
      <xdr:row>56</xdr:row>
      <xdr:rowOff>97517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9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114044</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37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170428</xdr:rowOff>
    </xdr:from>
    <xdr:to>
      <xdr:col>55</xdr:col>
      <xdr:colOff>0</xdr:colOff>
      <xdr:row>76</xdr:row>
      <xdr:rowOff>45935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029178"/>
          <a:ext cx="838200" cy="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44279</xdr:rowOff>
    </xdr:from>
    <xdr:to>
      <xdr:col>50</xdr:col>
      <xdr:colOff>114300</xdr:colOff>
      <xdr:row>76</xdr:row>
      <xdr:rowOff>45935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903029"/>
          <a:ext cx="889000" cy="17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44279</xdr:rowOff>
    </xdr:from>
    <xdr:to>
      <xdr:col>45</xdr:col>
      <xdr:colOff>177800</xdr:colOff>
      <xdr:row>77</xdr:row>
      <xdr:rowOff>13342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2903029"/>
          <a:ext cx="889000" cy="3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71062</xdr:rowOff>
    </xdr:from>
    <xdr:to>
      <xdr:col>41</xdr:col>
      <xdr:colOff>50800</xdr:colOff>
      <xdr:row>77</xdr:row>
      <xdr:rowOff>13342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101262"/>
          <a:ext cx="889000" cy="11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119628</xdr:rowOff>
    </xdr:from>
    <xdr:to>
      <xdr:col>55</xdr:col>
      <xdr:colOff>50800</xdr:colOff>
      <xdr:row>76</xdr:row>
      <xdr:rowOff>49777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9783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142505</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82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166585</xdr:rowOff>
    </xdr:from>
    <xdr:to>
      <xdr:col>50</xdr:col>
      <xdr:colOff>165100</xdr:colOff>
      <xdr:row>76</xdr:row>
      <xdr:rowOff>96735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113263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0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164929</xdr:rowOff>
    </xdr:from>
    <xdr:to>
      <xdr:col>46</xdr:col>
      <xdr:colOff>38100</xdr:colOff>
      <xdr:row>75</xdr:row>
      <xdr:rowOff>95079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85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111606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62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133992</xdr:rowOff>
    </xdr:from>
    <xdr:to>
      <xdr:col>41</xdr:col>
      <xdr:colOff>101600</xdr:colOff>
      <xdr:row>77</xdr:row>
      <xdr:rowOff>64142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6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55269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5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20262</xdr:rowOff>
    </xdr:from>
    <xdr:to>
      <xdr:col>36</xdr:col>
      <xdr:colOff>165100</xdr:colOff>
      <xdr:row>76</xdr:row>
      <xdr:rowOff>121862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05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138390</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82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96825</xdr:rowOff>
    </xdr:from>
    <xdr:to>
      <xdr:col>55</xdr:col>
      <xdr:colOff>0</xdr:colOff>
      <xdr:row>95</xdr:row>
      <xdr:rowOff>75488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213125"/>
          <a:ext cx="838200" cy="15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13551</xdr:rowOff>
    </xdr:from>
    <xdr:to>
      <xdr:col>50</xdr:col>
      <xdr:colOff>114300</xdr:colOff>
      <xdr:row>95</xdr:row>
      <xdr:rowOff>75488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5444051"/>
          <a:ext cx="889000" cy="91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13551</xdr:rowOff>
    </xdr:from>
    <xdr:to>
      <xdr:col>45</xdr:col>
      <xdr:colOff>177800</xdr:colOff>
      <xdr:row>92</xdr:row>
      <xdr:rowOff>66980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5444051"/>
          <a:ext cx="889000" cy="39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66980</xdr:rowOff>
    </xdr:from>
    <xdr:to>
      <xdr:col>41</xdr:col>
      <xdr:colOff>50800</xdr:colOff>
      <xdr:row>94</xdr:row>
      <xdr:rowOff>24473</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5840380"/>
          <a:ext cx="889000" cy="30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46025</xdr:rowOff>
    </xdr:from>
    <xdr:to>
      <xdr:col>55</xdr:col>
      <xdr:colOff>50800</xdr:colOff>
      <xdr:row>94</xdr:row>
      <xdr:rowOff>147625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16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68902</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01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24688</xdr:rowOff>
    </xdr:from>
    <xdr:to>
      <xdr:col>50</xdr:col>
      <xdr:colOff>165100</xdr:colOff>
      <xdr:row>95</xdr:row>
      <xdr:rowOff>126288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31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142815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08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89</xdr:row>
      <xdr:rowOff>134201</xdr:rowOff>
    </xdr:from>
    <xdr:to>
      <xdr:col>46</xdr:col>
      <xdr:colOff>38100</xdr:colOff>
      <xdr:row>90</xdr:row>
      <xdr:rowOff>64351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539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80878</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50795" y="1516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16180</xdr:rowOff>
    </xdr:from>
    <xdr:to>
      <xdr:col>41</xdr:col>
      <xdr:colOff>101600</xdr:colOff>
      <xdr:row>92</xdr:row>
      <xdr:rowOff>117780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578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134307</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61795" y="1556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145123</xdr:rowOff>
    </xdr:from>
    <xdr:to>
      <xdr:col>36</xdr:col>
      <xdr:colOff>165100</xdr:colOff>
      <xdr:row>94</xdr:row>
      <xdr:rowOff>75273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08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91800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586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52908</xdr:rowOff>
    </xdr:from>
    <xdr:to>
      <xdr:col>85</xdr:col>
      <xdr:colOff>127000</xdr:colOff>
      <xdr:row>36</xdr:row>
      <xdr:rowOff>97447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225108"/>
          <a:ext cx="838200" cy="4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97447</xdr:rowOff>
    </xdr:from>
    <xdr:to>
      <xdr:col>81</xdr:col>
      <xdr:colOff>50800</xdr:colOff>
      <xdr:row>36</xdr:row>
      <xdr:rowOff>163322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269647"/>
          <a:ext cx="889000" cy="6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163322</xdr:rowOff>
    </xdr:from>
    <xdr:to>
      <xdr:col>76</xdr:col>
      <xdr:colOff>114300</xdr:colOff>
      <xdr:row>37</xdr:row>
      <xdr:rowOff>25400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335522"/>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108344</xdr:rowOff>
    </xdr:from>
    <xdr:to>
      <xdr:col>71</xdr:col>
      <xdr:colOff>177800</xdr:colOff>
      <xdr:row>37</xdr:row>
      <xdr:rowOff>25400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280544"/>
          <a:ext cx="889000" cy="8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2108</xdr:rowOff>
    </xdr:from>
    <xdr:to>
      <xdr:col>85</xdr:col>
      <xdr:colOff>177800</xdr:colOff>
      <xdr:row>36</xdr:row>
      <xdr:rowOff>103708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17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151985</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15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46647</xdr:rowOff>
    </xdr:from>
    <xdr:to>
      <xdr:col>81</xdr:col>
      <xdr:colOff>101600</xdr:colOff>
      <xdr:row>36</xdr:row>
      <xdr:rowOff>148247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21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139374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31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112522</xdr:rowOff>
    </xdr:from>
    <xdr:to>
      <xdr:col>76</xdr:col>
      <xdr:colOff>165100</xdr:colOff>
      <xdr:row>37</xdr:row>
      <xdr:rowOff>42672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28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33799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37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146050</xdr:rowOff>
    </xdr:from>
    <xdr:to>
      <xdr:col>72</xdr:col>
      <xdr:colOff>38100</xdr:colOff>
      <xdr:row>37</xdr:row>
      <xdr:rowOff>76200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67327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4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57544</xdr:rowOff>
    </xdr:from>
    <xdr:to>
      <xdr:col>67</xdr:col>
      <xdr:colOff>101600</xdr:colOff>
      <xdr:row>36</xdr:row>
      <xdr:rowOff>159144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22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150271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32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15810</xdr:rowOff>
    </xdr:from>
    <xdr:to>
      <xdr:col>85</xdr:col>
      <xdr:colOff>127000</xdr:colOff>
      <xdr:row>58</xdr:row>
      <xdr:rowOff>11423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788460"/>
          <a:ext cx="838200" cy="16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11423</xdr:rowOff>
    </xdr:from>
    <xdr:to>
      <xdr:col>81</xdr:col>
      <xdr:colOff>50800</xdr:colOff>
      <xdr:row>58</xdr:row>
      <xdr:rowOff>16931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955523"/>
          <a:ext cx="889000" cy="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121717</xdr:rowOff>
    </xdr:from>
    <xdr:to>
      <xdr:col>76</xdr:col>
      <xdr:colOff>114300</xdr:colOff>
      <xdr:row>58</xdr:row>
      <xdr:rowOff>16931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894367"/>
          <a:ext cx="889000" cy="6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121717</xdr:rowOff>
    </xdr:from>
    <xdr:to>
      <xdr:col>71</xdr:col>
      <xdr:colOff>177800</xdr:colOff>
      <xdr:row>57</xdr:row>
      <xdr:rowOff>150825</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894367"/>
          <a:ext cx="8890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136460</xdr:rowOff>
    </xdr:from>
    <xdr:to>
      <xdr:col>85</xdr:col>
      <xdr:colOff>177800</xdr:colOff>
      <xdr:row>57</xdr:row>
      <xdr:rowOff>66610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7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114887</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71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132073</xdr:rowOff>
    </xdr:from>
    <xdr:to>
      <xdr:col>81</xdr:col>
      <xdr:colOff>101600</xdr:colOff>
      <xdr:row>58</xdr:row>
      <xdr:rowOff>62223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90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53350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99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137581</xdr:rowOff>
    </xdr:from>
    <xdr:to>
      <xdr:col>76</xdr:col>
      <xdr:colOff>165100</xdr:colOff>
      <xdr:row>58</xdr:row>
      <xdr:rowOff>67731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91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58858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1000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70917</xdr:rowOff>
    </xdr:from>
    <xdr:to>
      <xdr:col>72</xdr:col>
      <xdr:colOff>38100</xdr:colOff>
      <xdr:row>58</xdr:row>
      <xdr:rowOff>1067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84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163644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93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100025</xdr:rowOff>
    </xdr:from>
    <xdr:to>
      <xdr:col>67</xdr:col>
      <xdr:colOff>101600</xdr:colOff>
      <xdr:row>58</xdr:row>
      <xdr:rowOff>30175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87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21302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96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118859</xdr:rowOff>
    </xdr:from>
    <xdr:to>
      <xdr:col>85</xdr:col>
      <xdr:colOff>127000</xdr:colOff>
      <xdr:row>77</xdr:row>
      <xdr:rowOff>146368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2977609"/>
          <a:ext cx="838200" cy="3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50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146368</xdr:rowOff>
    </xdr:from>
    <xdr:to>
      <xdr:col>81</xdr:col>
      <xdr:colOff>50800</xdr:colOff>
      <xdr:row>79</xdr:row>
      <xdr:rowOff>41669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348018"/>
          <a:ext cx="889000" cy="23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105388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7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160998</xdr:rowOff>
    </xdr:from>
    <xdr:to>
      <xdr:col>76</xdr:col>
      <xdr:colOff>114300</xdr:colOff>
      <xdr:row>79</xdr:row>
      <xdr:rowOff>41669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34098"/>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160998</xdr:rowOff>
    </xdr:from>
    <xdr:to>
      <xdr:col>71</xdr:col>
      <xdr:colOff>177800</xdr:colOff>
      <xdr:row>79</xdr:row>
      <xdr:rowOff>33286</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34098"/>
          <a:ext cx="889000" cy="4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68059</xdr:rowOff>
    </xdr:from>
    <xdr:to>
      <xdr:col>85</xdr:col>
      <xdr:colOff>177800</xdr:colOff>
      <xdr:row>75</xdr:row>
      <xdr:rowOff>169659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292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90936</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277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95568</xdr:rowOff>
    </xdr:from>
    <xdr:to>
      <xdr:col>81</xdr:col>
      <xdr:colOff>101600</xdr:colOff>
      <xdr:row>78</xdr:row>
      <xdr:rowOff>25718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29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42245</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07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162319</xdr:rowOff>
    </xdr:from>
    <xdr:to>
      <xdr:col>76</xdr:col>
      <xdr:colOff>165100</xdr:colOff>
      <xdr:row>79</xdr:row>
      <xdr:rowOff>92469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83596</xdr:rowOff>
    </xdr:from>
    <xdr:ext cx="313932"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35333" y="136281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110198</xdr:rowOff>
    </xdr:from>
    <xdr:to>
      <xdr:col>72</xdr:col>
      <xdr:colOff>38100</xdr:colOff>
      <xdr:row>79</xdr:row>
      <xdr:rowOff>40348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8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31475</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57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153936</xdr:rowOff>
    </xdr:from>
    <xdr:to>
      <xdr:col>67</xdr:col>
      <xdr:colOff>101600</xdr:colOff>
      <xdr:row>79</xdr:row>
      <xdr:rowOff>84086</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2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75213</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61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100234</xdr:rowOff>
    </xdr:from>
    <xdr:to>
      <xdr:col>85</xdr:col>
      <xdr:colOff>127000</xdr:colOff>
      <xdr:row>95</xdr:row>
      <xdr:rowOff>156747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216534"/>
          <a:ext cx="838200" cy="22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156747</xdr:rowOff>
    </xdr:from>
    <xdr:to>
      <xdr:col>81</xdr:col>
      <xdr:colOff>50800</xdr:colOff>
      <xdr:row>96</xdr:row>
      <xdr:rowOff>13202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444497"/>
          <a:ext cx="889000" cy="2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13202</xdr:rowOff>
    </xdr:from>
    <xdr:to>
      <xdr:col>76</xdr:col>
      <xdr:colOff>114300</xdr:colOff>
      <xdr:row>96</xdr:row>
      <xdr:rowOff>32601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472402"/>
          <a:ext cx="889000" cy="1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32601</xdr:rowOff>
    </xdr:from>
    <xdr:to>
      <xdr:col>71</xdr:col>
      <xdr:colOff>177800</xdr:colOff>
      <xdr:row>96</xdr:row>
      <xdr:rowOff>83970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491801"/>
          <a:ext cx="889000" cy="5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49434</xdr:rowOff>
    </xdr:from>
    <xdr:to>
      <xdr:col>85</xdr:col>
      <xdr:colOff>177800</xdr:colOff>
      <xdr:row>94</xdr:row>
      <xdr:rowOff>151034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16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72311</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01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105947</xdr:rowOff>
    </xdr:from>
    <xdr:to>
      <xdr:col>81</xdr:col>
      <xdr:colOff>101600</xdr:colOff>
      <xdr:row>96</xdr:row>
      <xdr:rowOff>36097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39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52624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16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133852</xdr:rowOff>
    </xdr:from>
    <xdr:to>
      <xdr:col>76</xdr:col>
      <xdr:colOff>165100</xdr:colOff>
      <xdr:row>96</xdr:row>
      <xdr:rowOff>64002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42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80529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19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153251</xdr:rowOff>
    </xdr:from>
    <xdr:to>
      <xdr:col>72</xdr:col>
      <xdr:colOff>38100</xdr:colOff>
      <xdr:row>96</xdr:row>
      <xdr:rowOff>83401</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44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74528</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53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33170</xdr:rowOff>
    </xdr:from>
    <xdr:to>
      <xdr:col>67</xdr:col>
      <xdr:colOff>101600</xdr:colOff>
      <xdr:row>96</xdr:row>
      <xdr:rowOff>134770</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4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125897</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5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衛生費については、ごみ処理等の業務を一部事務組合で実施しており、広域連携による経費の圧縮が図られているため、住民一人当たり</a:t>
          </a:r>
          <a:r>
            <a:rPr kumimoji="1" lang="en-US" altLang="ja-JP" sz="1300">
              <a:latin typeface="ＭＳ Ｐゴシック" panose="020B0600070205080204" pitchFamily="50" charset="-128"/>
              <a:ea typeface="ＭＳ Ｐゴシック" panose="020B0600070205080204" pitchFamily="50" charset="-128"/>
            </a:rPr>
            <a:t>35,132</a:t>
          </a:r>
          <a:r>
            <a:rPr kumimoji="1" lang="ja-JP" altLang="en-US" sz="1300">
              <a:latin typeface="ＭＳ Ｐゴシック" panose="020B0600070205080204" pitchFamily="50" charset="-128"/>
              <a:ea typeface="ＭＳ Ｐゴシック" panose="020B0600070205080204" pitchFamily="50" charset="-128"/>
            </a:rPr>
            <a:t>円と類似団体平均を大きく下回った。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一方で、総務費、災害復旧費は、ふるさと納税の増に伴う返礼品や委託料等の増、大雨・能登半島地震による道路や下水道、国影グラウンドなどの復旧費の増により類似団体平均を上回っている。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今後は、芦原温泉駅周辺整備事業や道の駅整備事業等の大型事業実施のために発行した地方債の元金償還に伴う公債費の増加が見込まれるため、その他の費目の抑制や財源確保に努める。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福井県あわら市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財政調整基金残高は、決算剰余金及び基金利子として</a:t>
          </a:r>
          <a:r>
            <a:rPr kumimoji="1" lang="en-US" altLang="ja-JP" sz="1400">
              <a:latin typeface="ＭＳ ゴシック" pitchFamily="49" charset="-128"/>
              <a:ea typeface="ＭＳ ゴシック" pitchFamily="49" charset="-128"/>
            </a:rPr>
            <a:t>420,808</a:t>
          </a:r>
          <a:r>
            <a:rPr kumimoji="1" lang="ja-JP" altLang="en-US" sz="1400">
              <a:latin typeface="ＭＳ ゴシック" pitchFamily="49" charset="-128"/>
              <a:ea typeface="ＭＳ ゴシック" pitchFamily="49" charset="-128"/>
            </a:rPr>
            <a:t>千円を積み立て、</a:t>
          </a:r>
          <a:r>
            <a:rPr kumimoji="1" lang="en-US" altLang="ja-JP" sz="1400">
              <a:latin typeface="ＭＳ ゴシック" pitchFamily="49" charset="-128"/>
              <a:ea typeface="ＭＳ ゴシック" pitchFamily="49" charset="-128"/>
            </a:rPr>
            <a:t>520,808</a:t>
          </a:r>
          <a:r>
            <a:rPr kumimoji="1" lang="ja-JP" altLang="en-US" sz="1400">
              <a:latin typeface="ＭＳ ゴシック" pitchFamily="49" charset="-128"/>
              <a:ea typeface="ＭＳ ゴシック" pitchFamily="49" charset="-128"/>
            </a:rPr>
            <a:t>千円を取り崩したため、前年度比</a:t>
          </a:r>
          <a:r>
            <a:rPr kumimoji="1" lang="en-US" altLang="ja-JP" sz="1400">
              <a:latin typeface="ＭＳ ゴシック" pitchFamily="49" charset="-128"/>
              <a:ea typeface="ＭＳ ゴシック" pitchFamily="49" charset="-128"/>
            </a:rPr>
            <a:t>1.52</a:t>
          </a:r>
          <a:r>
            <a:rPr kumimoji="1" lang="ja-JP" altLang="en-US" sz="1400">
              <a:latin typeface="ＭＳ ゴシック" pitchFamily="49" charset="-128"/>
              <a:ea typeface="ＭＳ ゴシック" pitchFamily="49" charset="-128"/>
            </a:rPr>
            <a:t>ポイントの減となった。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実質単年度収支は、普通交付税の増やふるさと納税の増による基金繰入金の増により黒字となった。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今後は、芦原温泉駅周辺整備事業等で発行した地方債の元金償還が順次開始されるため、財政調整基金の取り崩しが想定される。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福井県あわら市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一般会計では、普通交付税の増やふるさと納税の増により基金繰入金が増加したため、黒字額の比率が上昇した。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水道事業会計では、資本的支出として、建設改良費が増加したことにより黒字額の比率が減少した。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公共下水道会計では、資本的収入として、企業債が増加したことにより黒字額の比率が上昇した。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国民健康保険特別会計では、保険税の減収及び高額療養給付費の増加により黒字額の比率が減少した。</a:t>
          </a:r>
          <a:endParaRPr kumimoji="1" lang="en-US" altLang="ja-JP" sz="1400" baseline="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20658242</v>
      </c>
      <c r="BO4" s="371"/>
      <c r="BP4" s="371"/>
      <c r="BQ4" s="371"/>
      <c r="BR4" s="371"/>
      <c r="BS4" s="371"/>
      <c r="BT4" s="371"/>
      <c r="BU4" s="372"/>
      <c r="BV4" s="370">
        <v>17939025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12.4</v>
      </c>
      <c r="CU4" s="377"/>
      <c r="CV4" s="377"/>
      <c r="CW4" s="377"/>
      <c r="CX4" s="377"/>
      <c r="CY4" s="377"/>
      <c r="CZ4" s="377"/>
      <c r="DA4" s="378"/>
      <c r="DB4" s="376">
        <v>9.4</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19420178</v>
      </c>
      <c r="BO5" s="408"/>
      <c r="BP5" s="408"/>
      <c r="BQ5" s="408"/>
      <c r="BR5" s="408"/>
      <c r="BS5" s="408"/>
      <c r="BT5" s="408"/>
      <c r="BU5" s="409"/>
      <c r="BV5" s="407">
        <v>16799120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95.1</v>
      </c>
      <c r="CU5" s="405"/>
      <c r="CV5" s="405"/>
      <c r="CW5" s="405"/>
      <c r="CX5" s="405"/>
      <c r="CY5" s="405"/>
      <c r="CZ5" s="405"/>
      <c r="DA5" s="406"/>
      <c r="DB5" s="404">
        <v>94.8</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1238064</v>
      </c>
      <c r="BO6" s="408"/>
      <c r="BP6" s="408"/>
      <c r="BQ6" s="408"/>
      <c r="BR6" s="408"/>
      <c r="BS6" s="408"/>
      <c r="BT6" s="408"/>
      <c r="BU6" s="409"/>
      <c r="BV6" s="407">
        <v>1139905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95.5</v>
      </c>
      <c r="CU6" s="445"/>
      <c r="CV6" s="445"/>
      <c r="CW6" s="445"/>
      <c r="CX6" s="445"/>
      <c r="CY6" s="445"/>
      <c r="CZ6" s="445"/>
      <c r="DA6" s="446"/>
      <c r="DB6" s="444">
        <v>95.6</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126138</v>
      </c>
      <c r="BO7" s="408"/>
      <c r="BP7" s="408"/>
      <c r="BQ7" s="408"/>
      <c r="BR7" s="408"/>
      <c r="BS7" s="408"/>
      <c r="BT7" s="408"/>
      <c r="BU7" s="409"/>
      <c r="BV7" s="407">
        <v>307312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8935226</v>
      </c>
      <c r="CU7" s="408"/>
      <c r="CV7" s="408"/>
      <c r="CW7" s="408"/>
      <c r="CX7" s="408"/>
      <c r="CY7" s="408"/>
      <c r="CZ7" s="408"/>
      <c r="DA7" s="409"/>
      <c r="DB7" s="407">
        <v>8854279</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1111926</v>
      </c>
      <c r="BO8" s="408"/>
      <c r="BP8" s="408"/>
      <c r="BQ8" s="408"/>
      <c r="BR8" s="408"/>
      <c r="BS8" s="408"/>
      <c r="BT8" s="408"/>
      <c r="BU8" s="409"/>
      <c r="BV8" s="407">
        <v>832593</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0.55000000000000004</v>
      </c>
      <c r="CU8" s="448"/>
      <c r="CV8" s="448"/>
      <c r="CW8" s="448"/>
      <c r="CX8" s="448"/>
      <c r="CY8" s="448"/>
      <c r="CZ8" s="448"/>
      <c r="DA8" s="449"/>
      <c r="DB8" s="447">
        <v>0.56000000000000005</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27524</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104</v>
      </c>
      <c r="AV9" s="440"/>
      <c r="AW9" s="440"/>
      <c r="AX9" s="440"/>
      <c r="AY9" s="441" t="s">
        <v>111</v>
      </c>
      <c r="AZ9" s="442"/>
      <c r="BA9" s="442"/>
      <c r="BB9" s="442"/>
      <c r="BC9" s="442"/>
      <c r="BD9" s="442"/>
      <c r="BE9" s="442"/>
      <c r="BF9" s="442"/>
      <c r="BG9" s="442"/>
      <c r="BH9" s="442"/>
      <c r="BI9" s="442"/>
      <c r="BJ9" s="442"/>
      <c r="BK9" s="442"/>
      <c r="BL9" s="442"/>
      <c r="BM9" s="443"/>
      <c r="BN9" s="407">
        <v>279333</v>
      </c>
      <c r="BO9" s="408"/>
      <c r="BP9" s="408"/>
      <c r="BQ9" s="408"/>
      <c r="BR9" s="408"/>
      <c r="BS9" s="408"/>
      <c r="BT9" s="408"/>
      <c r="BU9" s="409"/>
      <c r="BV9" s="407">
        <v>-95876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15.1</v>
      </c>
      <c r="CU9" s="405"/>
      <c r="CV9" s="405"/>
      <c r="CW9" s="405"/>
      <c r="CX9" s="405"/>
      <c r="CY9" s="405"/>
      <c r="CZ9" s="405"/>
      <c r="DA9" s="406"/>
      <c r="DB9" s="404">
        <v>13.2</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28729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104</v>
      </c>
      <c r="AV10" s="440"/>
      <c r="AW10" s="440"/>
      <c r="AX10" s="440"/>
      <c r="AY10" s="441" t="s">
        <v>115</v>
      </c>
      <c r="AZ10" s="442"/>
      <c r="BA10" s="442"/>
      <c r="BB10" s="442"/>
      <c r="BC10" s="442"/>
      <c r="BD10" s="442"/>
      <c r="BE10" s="442"/>
      <c r="BF10" s="442"/>
      <c r="BG10" s="442"/>
      <c r="BH10" s="442"/>
      <c r="BI10" s="442"/>
      <c r="BJ10" s="442"/>
      <c r="BK10" s="442"/>
      <c r="BL10" s="442"/>
      <c r="BM10" s="443"/>
      <c r="BN10" s="407">
        <v>420808</v>
      </c>
      <c r="BO10" s="408"/>
      <c r="BP10" s="408"/>
      <c r="BQ10" s="408"/>
      <c r="BR10" s="408"/>
      <c r="BS10" s="408"/>
      <c r="BT10" s="408"/>
      <c r="BU10" s="409"/>
      <c r="BV10" s="407">
        <v>591089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26306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520808</v>
      </c>
      <c r="BO12" s="408"/>
      <c r="BP12" s="408"/>
      <c r="BQ12" s="408"/>
      <c r="BR12" s="408"/>
      <c r="BS12" s="408"/>
      <c r="BT12" s="408"/>
      <c r="BU12" s="409"/>
      <c r="BV12" s="407">
        <v>465089</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25601</v>
      </c>
      <c r="S13" s="492"/>
      <c r="T13" s="492"/>
      <c r="U13" s="492"/>
      <c r="V13" s="493"/>
      <c r="W13" s="423" t="s">
        <v>131</v>
      </c>
      <c r="X13" s="424"/>
      <c r="Y13" s="424"/>
      <c r="Z13" s="424"/>
      <c r="AA13" s="424"/>
      <c r="AB13" s="414"/>
      <c r="AC13" s="458">
        <v>847</v>
      </c>
      <c r="AD13" s="459"/>
      <c r="AE13" s="459"/>
      <c r="AF13" s="459"/>
      <c r="AG13" s="501"/>
      <c r="AH13" s="458">
        <v>923</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179333</v>
      </c>
      <c r="BO13" s="408"/>
      <c r="BP13" s="408"/>
      <c r="BQ13" s="408"/>
      <c r="BR13" s="408"/>
      <c r="BS13" s="408"/>
      <c r="BT13" s="408"/>
      <c r="BU13" s="409"/>
      <c r="BV13" s="407">
        <v>30124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8.3000000000000007</v>
      </c>
      <c r="CU13" s="405"/>
      <c r="CV13" s="405"/>
      <c r="CW13" s="405"/>
      <c r="CX13" s="405"/>
      <c r="CY13" s="405"/>
      <c r="CZ13" s="405"/>
      <c r="DA13" s="406"/>
      <c r="DB13" s="404">
        <v>7.3</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26537</v>
      </c>
      <c r="S14" s="492"/>
      <c r="T14" s="492"/>
      <c r="U14" s="492"/>
      <c r="V14" s="493"/>
      <c r="W14" s="397"/>
      <c r="X14" s="398"/>
      <c r="Y14" s="398"/>
      <c r="Z14" s="398"/>
      <c r="AA14" s="398"/>
      <c r="AB14" s="387"/>
      <c r="AC14" s="494">
        <v>6</v>
      </c>
      <c r="AD14" s="495"/>
      <c r="AE14" s="495"/>
      <c r="AF14" s="495"/>
      <c r="AG14" s="496"/>
      <c r="AH14" s="494">
        <v>6.2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23</v>
      </c>
      <c r="CU14" s="506"/>
      <c r="CV14" s="506"/>
      <c r="CW14" s="506"/>
      <c r="CX14" s="506"/>
      <c r="CY14" s="506"/>
      <c r="CZ14" s="506"/>
      <c r="DA14" s="507"/>
      <c r="DB14" s="505">
        <v>23.6</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25935</v>
      </c>
      <c r="S15" s="492"/>
      <c r="T15" s="492"/>
      <c r="U15" s="492"/>
      <c r="V15" s="493"/>
      <c r="W15" s="423" t="s">
        <v>137</v>
      </c>
      <c r="X15" s="424"/>
      <c r="Y15" s="424"/>
      <c r="Z15" s="424"/>
      <c r="AA15" s="424"/>
      <c r="AB15" s="414"/>
      <c r="AC15" s="458">
        <v>4651</v>
      </c>
      <c r="AD15" s="459"/>
      <c r="AE15" s="459"/>
      <c r="AF15" s="459"/>
      <c r="AG15" s="501"/>
      <c r="AH15" s="458">
        <v>4711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4218710</v>
      </c>
      <c r="BO15" s="371"/>
      <c r="BP15" s="371"/>
      <c r="BQ15" s="371"/>
      <c r="BR15" s="371"/>
      <c r="BS15" s="371"/>
      <c r="BT15" s="371"/>
      <c r="BU15" s="372"/>
      <c r="BV15" s="370">
        <v>4257181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32.9</v>
      </c>
      <c r="AD16" s="495"/>
      <c r="AE16" s="495"/>
      <c r="AF16" s="495"/>
      <c r="AG16" s="496"/>
      <c r="AH16" s="494">
        <v>31.5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7736293</v>
      </c>
      <c r="BO16" s="408"/>
      <c r="BP16" s="408"/>
      <c r="BQ16" s="408"/>
      <c r="BR16" s="408"/>
      <c r="BS16" s="408"/>
      <c r="BT16" s="408"/>
      <c r="BU16" s="409"/>
      <c r="BV16" s="407">
        <v>7641028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8620</v>
      </c>
      <c r="AD17" s="459"/>
      <c r="AE17" s="459"/>
      <c r="AF17" s="459"/>
      <c r="AG17" s="501"/>
      <c r="AH17" s="458">
        <v>9345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5340587</v>
      </c>
      <c r="BO17" s="408"/>
      <c r="BP17" s="408"/>
      <c r="BQ17" s="408"/>
      <c r="BR17" s="408"/>
      <c r="BS17" s="408"/>
      <c r="BT17" s="408"/>
      <c r="BU17" s="409"/>
      <c r="BV17" s="407">
        <v>5396558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116.98</v>
      </c>
      <c r="M18" s="531"/>
      <c r="N18" s="531"/>
      <c r="O18" s="531"/>
      <c r="P18" s="531"/>
      <c r="Q18" s="531"/>
      <c r="R18" s="532"/>
      <c r="S18" s="532"/>
      <c r="T18" s="532"/>
      <c r="U18" s="532"/>
      <c r="V18" s="533"/>
      <c r="W18" s="425"/>
      <c r="X18" s="426"/>
      <c r="Y18" s="426"/>
      <c r="Z18" s="426"/>
      <c r="AA18" s="426"/>
      <c r="AB18" s="417"/>
      <c r="AC18" s="534">
        <v>61.1</v>
      </c>
      <c r="AD18" s="535"/>
      <c r="AE18" s="535"/>
      <c r="AF18" s="535"/>
      <c r="AG18" s="536"/>
      <c r="AH18" s="534">
        <v>62.4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8875747</v>
      </c>
      <c r="BO18" s="408"/>
      <c r="BP18" s="408"/>
      <c r="BQ18" s="408"/>
      <c r="BR18" s="408"/>
      <c r="BS18" s="408"/>
      <c r="BT18" s="408"/>
      <c r="BU18" s="409"/>
      <c r="BV18" s="407">
        <v>8552372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235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12587576</v>
      </c>
      <c r="BO19" s="408"/>
      <c r="BP19" s="408"/>
      <c r="BQ19" s="408"/>
      <c r="BR19" s="408"/>
      <c r="BS19" s="408"/>
      <c r="BT19" s="408"/>
      <c r="BU19" s="409"/>
      <c r="BV19" s="407">
        <v>11695691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9933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16211293</v>
      </c>
      <c r="BO22" s="371"/>
      <c r="BP22" s="371"/>
      <c r="BQ22" s="371"/>
      <c r="BR22" s="371"/>
      <c r="BS22" s="371"/>
      <c r="BT22" s="371"/>
      <c r="BU22" s="372"/>
      <c r="BV22" s="370">
        <v>16999432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6102139</v>
      </c>
      <c r="BO23" s="408"/>
      <c r="BP23" s="408"/>
      <c r="BQ23" s="408"/>
      <c r="BR23" s="408"/>
      <c r="BS23" s="408"/>
      <c r="BT23" s="408"/>
      <c r="BU23" s="409"/>
      <c r="BV23" s="407">
        <v>6257951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8900</v>
      </c>
      <c r="R24" s="459"/>
      <c r="S24" s="459"/>
      <c r="T24" s="459"/>
      <c r="U24" s="459"/>
      <c r="V24" s="501"/>
      <c r="W24" s="553"/>
      <c r="X24" s="554"/>
      <c r="Y24" s="555"/>
      <c r="Z24" s="457" t="s">
        <v>162</v>
      </c>
      <c r="AA24" s="437"/>
      <c r="AB24" s="437"/>
      <c r="AC24" s="437"/>
      <c r="AD24" s="437"/>
      <c r="AE24" s="437"/>
      <c r="AF24" s="437"/>
      <c r="AG24" s="438"/>
      <c r="AH24" s="458">
        <v>290</v>
      </c>
      <c r="AI24" s="459"/>
      <c r="AJ24" s="459"/>
      <c r="AK24" s="459"/>
      <c r="AL24" s="501"/>
      <c r="AM24" s="458">
        <v>836940</v>
      </c>
      <c r="AN24" s="459"/>
      <c r="AO24" s="459"/>
      <c r="AP24" s="459"/>
      <c r="AQ24" s="459"/>
      <c r="AR24" s="501"/>
      <c r="AS24" s="458">
        <v>2886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10492126</v>
      </c>
      <c r="BO24" s="408"/>
      <c r="BP24" s="408"/>
      <c r="BQ24" s="408"/>
      <c r="BR24" s="408"/>
      <c r="BS24" s="408"/>
      <c r="BT24" s="408"/>
      <c r="BU24" s="409"/>
      <c r="BV24" s="407">
        <v>10735429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7000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739704</v>
      </c>
      <c r="BO25" s="371"/>
      <c r="BP25" s="371"/>
      <c r="BQ25" s="371"/>
      <c r="BR25" s="371"/>
      <c r="BS25" s="371"/>
      <c r="BT25" s="371"/>
      <c r="BU25" s="372"/>
      <c r="BV25" s="370">
        <v>737427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6000</v>
      </c>
      <c r="R26" s="459"/>
      <c r="S26" s="459"/>
      <c r="T26" s="459"/>
      <c r="U26" s="459"/>
      <c r="V26" s="501"/>
      <c r="W26" s="553"/>
      <c r="X26" s="554"/>
      <c r="Y26" s="555"/>
      <c r="Z26" s="457" t="s">
        <v>168</v>
      </c>
      <c r="AA26" s="559"/>
      <c r="AB26" s="559"/>
      <c r="AC26" s="559"/>
      <c r="AD26" s="559"/>
      <c r="AE26" s="559"/>
      <c r="AF26" s="559"/>
      <c r="AG26" s="560"/>
      <c r="AH26" s="458">
        <v>13</v>
      </c>
      <c r="AI26" s="459"/>
      <c r="AJ26" s="459"/>
      <c r="AK26" s="459"/>
      <c r="AL26" s="501"/>
      <c r="AM26" s="458">
        <v>32578</v>
      </c>
      <c r="AN26" s="459"/>
      <c r="AO26" s="459"/>
      <c r="AP26" s="459"/>
      <c r="AQ26" s="459"/>
      <c r="AR26" s="501"/>
      <c r="AS26" s="458">
        <v>2506</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4400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377421</v>
      </c>
      <c r="BO27" s="527"/>
      <c r="BP27" s="527"/>
      <c r="BQ27" s="527"/>
      <c r="BR27" s="527"/>
      <c r="BS27" s="527"/>
      <c r="BT27" s="527"/>
      <c r="BU27" s="528"/>
      <c r="BV27" s="526">
        <v>377372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3700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3780000</v>
      </c>
      <c r="BO28" s="371"/>
      <c r="BP28" s="371"/>
      <c r="BQ28" s="371"/>
      <c r="BR28" s="371"/>
      <c r="BS28" s="371"/>
      <c r="BT28" s="371"/>
      <c r="BU28" s="372"/>
      <c r="BV28" s="370">
        <v>3880000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14</v>
      </c>
      <c r="M29" s="459"/>
      <c r="N29" s="459"/>
      <c r="O29" s="459"/>
      <c r="P29" s="501"/>
      <c r="Q29" s="458">
        <v>3500</v>
      </c>
      <c r="R29" s="459"/>
      <c r="S29" s="459"/>
      <c r="T29" s="459"/>
      <c r="U29" s="459"/>
      <c r="V29" s="501"/>
      <c r="W29" s="556"/>
      <c r="X29" s="557"/>
      <c r="Y29" s="558"/>
      <c r="Z29" s="457" t="s">
        <v>177</v>
      </c>
      <c r="AA29" s="437"/>
      <c r="AB29" s="437"/>
      <c r="AC29" s="437"/>
      <c r="AD29" s="437"/>
      <c r="AE29" s="437"/>
      <c r="AF29" s="437"/>
      <c r="AG29" s="438"/>
      <c r="AH29" s="458">
        <v>290</v>
      </c>
      <c r="AI29" s="459"/>
      <c r="AJ29" s="459"/>
      <c r="AK29" s="459"/>
      <c r="AL29" s="501"/>
      <c r="AM29" s="458">
        <v>836940</v>
      </c>
      <c r="AN29" s="459"/>
      <c r="AO29" s="459"/>
      <c r="AP29" s="459"/>
      <c r="AQ29" s="459"/>
      <c r="AR29" s="501"/>
      <c r="AS29" s="458">
        <v>2886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407080</v>
      </c>
      <c r="BO29" s="408"/>
      <c r="BP29" s="408"/>
      <c r="BQ29" s="408"/>
      <c r="BR29" s="408"/>
      <c r="BS29" s="408"/>
      <c r="BT29" s="408"/>
      <c r="BU29" s="409"/>
      <c r="BV29" s="407">
        <v>373956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2990828</v>
      </c>
      <c r="BO30" s="527"/>
      <c r="BP30" s="527"/>
      <c r="BQ30" s="527"/>
      <c r="BR30" s="527"/>
      <c r="BS30" s="527"/>
      <c r="BT30" s="527"/>
      <c r="BU30" s="528"/>
      <c r="BV30" s="526">
        <v>2597615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IF('各会計、関係団体の財政状況及び健全化判断比率'!B30="","",'各会計、関係団体の財政状況及び健全化判断比率'!B30)</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福井坂井地区広域市町村圏事務組合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（公財）金津創作の森財団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農業者労働災害共済特別会計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IF('各会計、関係団体の財政状況及び健全化判断比率'!B31="","",'各会計、関係団体の財政状況及び健全化判断比率'!B31)</f>
        <v>公共下水道事業会計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嶺北消防組合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公共用地先行取得事業特別会計</v>
      </c>
      <c r="F36" s="598"/>
      <c r="G36" s="598"/>
      <c r="H36" s="598"/>
      <c r="I36" s="598"/>
      <c r="J36" s="598"/>
      <c r="K36" s="598"/>
      <c r="L36" s="598"/>
      <c r="M36" s="598"/>
      <c r="N36" s="598"/>
      <c r="O36" s="598"/>
      <c r="P36" s="598"/>
      <c r="Q36" s="598"/>
      <c r="R36" s="598"/>
      <c r="S36" s="598"/>
      <c r="T36" s="169"/>
      <c r="U36" s="597" t="str">
        <f t="shared" ref="U36:U43" si="4">IF(W36="","",U35+1)</f>
        <v/>
      </c>
      <c r="V36" s="597"/>
      <c r="W36" s="598"/>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福井県市町総合事務組合（一般会計）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福井県市町総合事務組合（交通災害共済事業特別会計）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福井県自治会館組合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坂井地区広域連合（一般会計）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坂井地区広域連合（代官山墓地特別会計）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坂井地区広域連合（介護保険特別会計）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福井県後期高齢者医療広域連合（一般会計）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17</v>
      </c>
      <c r="BX43" s="597"/>
      <c r="BY43" s="598" t="str">
        <f>IF('各会計、関係団体の財政状況及び健全化判断比率'!B77="","",'各会計、関係団体の財政状況及び健全化判断比率'!B77)</f>
        <v>福井県後期高齢者医療広域連合（後期高齢者医療特別会計）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E1bhIi6Db80WlmUGuy1pzmEfV71ZCJr8HHuzUzGB8pS9SJ+X770ZXhdug+ADsN3b142ZiBcseCWPF4Y4yZvPAQ==" saltValue="9zqujHcm8qEAsnuLUjujn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532</v>
      </c>
      <c r="D34" s="1151"/>
      <c r="E34" s="1152"/>
      <c r="F34" s="32">
        <v>7.5</v>
      </c>
      <c r="G34" s="33">
        <v>12.55</v>
      </c>
      <c r="H34" s="33">
        <v>10.65</v>
      </c>
      <c r="I34" s="33">
        <v>9.39</v>
      </c>
      <c r="J34" s="34">
        <v>12.25</v>
      </c>
      <c r="K34" s="22"/>
      <c r="L34" s="22"/>
      <c r="M34" s="22"/>
      <c r="N34" s="22"/>
      <c r="O34" s="22"/>
      <c r="P34" s="22"/>
    </row>
    <row r="35" spans="1:16" ht="39" customHeight="1" x14ac:dyDescent="0.2">
      <c r="A35" s="22"/>
      <c r="B35" s="35"/>
      <c r="C35" s="1145" t="s">
        <v>533</v>
      </c>
      <c r="D35" s="1146"/>
      <c r="E35" s="1147"/>
      <c r="F35" s="36">
        <v>4.63</v>
      </c>
      <c r="G35" s="37">
        <v>5.44</v>
      </c>
      <c r="H35" s="37" t="s">
        <v>488</v>
      </c>
      <c r="I35" s="37">
        <v>7.78</v>
      </c>
      <c r="J35" s="38">
        <v>5.13</v>
      </c>
      <c r="K35" s="22"/>
      <c r="L35" s="22"/>
      <c r="M35" s="22"/>
      <c r="N35" s="22"/>
      <c r="O35" s="22"/>
      <c r="P35" s="22"/>
    </row>
    <row r="36" spans="1:16" ht="39" customHeight="1" x14ac:dyDescent="0.2">
      <c r="A36" s="22"/>
      <c r="B36" s="35"/>
      <c r="C36" s="1145" t="s">
        <v>534</v>
      </c>
      <c r="D36" s="1146"/>
      <c r="E36" s="1147"/>
      <c r="F36" s="36">
        <v>1.29</v>
      </c>
      <c r="G36" s="37">
        <v>1.86</v>
      </c>
      <c r="H36" s="37" t="s">
        <v>488</v>
      </c>
      <c r="I36" s="37">
        <v>1.73</v>
      </c>
      <c r="J36" s="38">
        <v>2.57</v>
      </c>
      <c r="K36" s="22"/>
      <c r="L36" s="22"/>
      <c r="M36" s="22"/>
      <c r="N36" s="22"/>
      <c r="O36" s="22"/>
      <c r="P36" s="22"/>
    </row>
    <row r="37" spans="1:16" ht="39" customHeight="1" x14ac:dyDescent="0.2">
      <c r="A37" s="22"/>
      <c r="B37" s="35"/>
      <c r="C37" s="1145" t="s">
        <v>535</v>
      </c>
      <c r="D37" s="1146"/>
      <c r="E37" s="1147"/>
      <c r="F37" s="36">
        <v>0.6</v>
      </c>
      <c r="G37" s="37">
        <v>1.0900000000000001</v>
      </c>
      <c r="H37" s="37">
        <v>1.1399999999999999</v>
      </c>
      <c r="I37" s="37">
        <v>1.4</v>
      </c>
      <c r="J37" s="38">
        <v>1.33</v>
      </c>
      <c r="K37" s="22"/>
      <c r="L37" s="22"/>
      <c r="M37" s="22"/>
      <c r="N37" s="22"/>
      <c r="O37" s="22"/>
      <c r="P37" s="22"/>
    </row>
    <row r="38" spans="1:16" ht="39" customHeight="1" x14ac:dyDescent="0.2">
      <c r="A38" s="22"/>
      <c r="B38" s="35"/>
      <c r="C38" s="1145" t="s">
        <v>536</v>
      </c>
      <c r="D38" s="1146"/>
      <c r="E38" s="1147"/>
      <c r="F38" s="36">
        <v>0</v>
      </c>
      <c r="G38" s="37">
        <v>0</v>
      </c>
      <c r="H38" s="37">
        <v>0</v>
      </c>
      <c r="I38" s="37">
        <v>0</v>
      </c>
      <c r="J38" s="38">
        <v>0.01</v>
      </c>
      <c r="K38" s="22"/>
      <c r="L38" s="22"/>
      <c r="M38" s="22"/>
      <c r="N38" s="22"/>
      <c r="O38" s="22"/>
      <c r="P38" s="22"/>
    </row>
    <row r="39" spans="1:16" ht="39" customHeight="1" x14ac:dyDescent="0.2">
      <c r="A39" s="22"/>
      <c r="B39" s="35"/>
      <c r="C39" s="1145" t="s">
        <v>537</v>
      </c>
      <c r="D39" s="1146"/>
      <c r="E39" s="1147"/>
      <c r="F39" s="36">
        <v>0</v>
      </c>
      <c r="G39" s="37">
        <v>0</v>
      </c>
      <c r="H39" s="37">
        <v>0</v>
      </c>
      <c r="I39" s="37">
        <v>0.01</v>
      </c>
      <c r="J39" s="38">
        <v>0.01</v>
      </c>
      <c r="K39" s="22"/>
      <c r="L39" s="22"/>
      <c r="M39" s="22"/>
      <c r="N39" s="22"/>
      <c r="O39" s="22"/>
      <c r="P39" s="22"/>
    </row>
    <row r="40" spans="1:16" ht="39" customHeight="1" x14ac:dyDescent="0.2">
      <c r="A40" s="22"/>
      <c r="B40" s="35"/>
      <c r="C40" s="1145" t="s">
        <v>538</v>
      </c>
      <c r="D40" s="1146"/>
      <c r="E40" s="1147"/>
      <c r="F40" s="36" t="s">
        <v>488</v>
      </c>
      <c r="G40" s="37" t="s">
        <v>488</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540</v>
      </c>
      <c r="D43" s="1149"/>
      <c r="E43" s="1150"/>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W+KwJoocerkfML7mmxYDNZIO1sFwLbBuVr795NNsxniHRou7MKzkQiT8ZpmQ/29KTPs0f098ul6OcjoFXnKy+Q==" saltValue="2l37aKUZDlCvURcMYHQx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1487</v>
      </c>
      <c r="L45" s="60">
        <v>1554</v>
      </c>
      <c r="M45" s="60">
        <v>1566</v>
      </c>
      <c r="N45" s="60">
        <v>1571</v>
      </c>
      <c r="O45" s="61">
        <v>1925</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2">
      <c r="A48" s="48"/>
      <c r="B48" s="1155"/>
      <c r="C48" s="1156"/>
      <c r="D48" s="62"/>
      <c r="E48" s="1161" t="s">
        <v>13</v>
      </c>
      <c r="F48" s="1161"/>
      <c r="G48" s="1161"/>
      <c r="H48" s="1161"/>
      <c r="I48" s="1161"/>
      <c r="J48" s="1162"/>
      <c r="K48" s="63">
        <v>433</v>
      </c>
      <c r="L48" s="64">
        <v>421</v>
      </c>
      <c r="M48" s="64">
        <v>399</v>
      </c>
      <c r="N48" s="64">
        <v>383</v>
      </c>
      <c r="O48" s="65">
        <v>352</v>
      </c>
      <c r="P48" s="48"/>
      <c r="Q48" s="48"/>
      <c r="R48" s="48"/>
      <c r="S48" s="48"/>
      <c r="T48" s="48"/>
      <c r="U48" s="48"/>
    </row>
    <row r="49" spans="1:21" ht="30.75" customHeight="1" x14ac:dyDescent="0.2">
      <c r="A49" s="48"/>
      <c r="B49" s="1155"/>
      <c r="C49" s="1156"/>
      <c r="D49" s="62"/>
      <c r="E49" s="1161" t="s">
        <v>14</v>
      </c>
      <c r="F49" s="1161"/>
      <c r="G49" s="1161"/>
      <c r="H49" s="1161"/>
      <c r="I49" s="1161"/>
      <c r="J49" s="1162"/>
      <c r="K49" s="63">
        <v>102</v>
      </c>
      <c r="L49" s="64">
        <v>96</v>
      </c>
      <c r="M49" s="64">
        <v>96</v>
      </c>
      <c r="N49" s="64">
        <v>104</v>
      </c>
      <c r="O49" s="65">
        <v>100</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488</v>
      </c>
      <c r="L50" s="64" t="s">
        <v>488</v>
      </c>
      <c r="M50" s="64" t="s">
        <v>488</v>
      </c>
      <c r="N50" s="64" t="s">
        <v>488</v>
      </c>
      <c r="O50" s="65" t="s">
        <v>488</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1529</v>
      </c>
      <c r="L52" s="64">
        <v>1574</v>
      </c>
      <c r="M52" s="64">
        <v>1504</v>
      </c>
      <c r="N52" s="64">
        <v>1470</v>
      </c>
      <c r="O52" s="65">
        <v>1666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493</v>
      </c>
      <c r="L53" s="69">
        <v>497</v>
      </c>
      <c r="M53" s="69">
        <v>557</v>
      </c>
      <c r="N53" s="69">
        <v>588</v>
      </c>
      <c r="O53" s="70">
        <v>711</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8MqVuo/1Dv23f8NkmQcXKp74rPcDe4bMJBcdyJryRsIN0ZP40sG5bUBuVCgK4JtUu0zYZiCt1QtqKe1GIcg6w==" saltValue="0H6VsQtK4B1aZeEKKcBSP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43">
        <v>17629</v>
      </c>
      <c r="J41" s="344">
        <v>17626</v>
      </c>
      <c r="K41" s="344">
        <v>17612</v>
      </c>
      <c r="L41" s="344">
        <v>17077</v>
      </c>
      <c r="M41" s="345">
        <v>16270</v>
      </c>
    </row>
    <row r="42" spans="2:13" ht="27.75" customHeight="1" x14ac:dyDescent="0.2">
      <c r="B42" s="1186"/>
      <c r="C42" s="1187"/>
      <c r="D42" s="106"/>
      <c r="E42" s="1192" t="s">
        <v>32</v>
      </c>
      <c r="F42" s="1192"/>
      <c r="G42" s="1192"/>
      <c r="H42" s="1193"/>
      <c r="I42" s="346" t="s">
        <v>488</v>
      </c>
      <c r="J42" s="347" t="s">
        <v>488</v>
      </c>
      <c r="K42" s="347" t="s">
        <v>488</v>
      </c>
      <c r="L42" s="347" t="s">
        <v>488</v>
      </c>
      <c r="M42" s="348" t="s">
        <v>488</v>
      </c>
    </row>
    <row r="43" spans="2:13" ht="27.75" customHeight="1" x14ac:dyDescent="0.2">
      <c r="B43" s="1186"/>
      <c r="C43" s="1187"/>
      <c r="D43" s="106"/>
      <c r="E43" s="1192" t="s">
        <v>33</v>
      </c>
      <c r="F43" s="1192"/>
      <c r="G43" s="1192"/>
      <c r="H43" s="1193"/>
      <c r="I43" s="346">
        <v>4566</v>
      </c>
      <c r="J43" s="347">
        <v>4293</v>
      </c>
      <c r="K43" s="347">
        <v>3706</v>
      </c>
      <c r="L43" s="347">
        <v>3486</v>
      </c>
      <c r="M43" s="348">
        <v>3947</v>
      </c>
    </row>
    <row r="44" spans="2:13" ht="27.75" customHeight="1" x14ac:dyDescent="0.2">
      <c r="B44" s="1186"/>
      <c r="C44" s="1187"/>
      <c r="D44" s="106"/>
      <c r="E44" s="1192" t="s">
        <v>34</v>
      </c>
      <c r="F44" s="1192"/>
      <c r="G44" s="1192"/>
      <c r="H44" s="1193"/>
      <c r="I44" s="346">
        <v>675</v>
      </c>
      <c r="J44" s="347">
        <v>591</v>
      </c>
      <c r="K44" s="347">
        <v>574</v>
      </c>
      <c r="L44" s="347">
        <v>495</v>
      </c>
      <c r="M44" s="348">
        <v>441</v>
      </c>
    </row>
    <row r="45" spans="2:13" ht="27.75" customHeight="1" x14ac:dyDescent="0.2">
      <c r="B45" s="1186"/>
      <c r="C45" s="1187"/>
      <c r="D45" s="106"/>
      <c r="E45" s="1192" t="s">
        <v>35</v>
      </c>
      <c r="F45" s="1192"/>
      <c r="G45" s="1192"/>
      <c r="H45" s="1193"/>
      <c r="I45" s="346">
        <v>2230</v>
      </c>
      <c r="J45" s="347">
        <v>2170</v>
      </c>
      <c r="K45" s="347">
        <v>2107</v>
      </c>
      <c r="L45" s="347">
        <v>2026</v>
      </c>
      <c r="M45" s="348">
        <v>1990</v>
      </c>
    </row>
    <row r="46" spans="2:13" ht="27.75" customHeight="1" x14ac:dyDescent="0.2">
      <c r="B46" s="1186"/>
      <c r="C46" s="1187"/>
      <c r="D46" s="107"/>
      <c r="E46" s="1192" t="s">
        <v>36</v>
      </c>
      <c r="F46" s="1192"/>
      <c r="G46" s="1192"/>
      <c r="H46" s="1193"/>
      <c r="I46" s="346" t="s">
        <v>488</v>
      </c>
      <c r="J46" s="347" t="s">
        <v>488</v>
      </c>
      <c r="K46" s="347" t="s">
        <v>488</v>
      </c>
      <c r="L46" s="347" t="s">
        <v>488</v>
      </c>
      <c r="M46" s="348" t="s">
        <v>488</v>
      </c>
    </row>
    <row r="47" spans="2:13" ht="27.75" customHeight="1" x14ac:dyDescent="0.2">
      <c r="B47" s="1186"/>
      <c r="C47" s="1187"/>
      <c r="D47" s="108"/>
      <c r="E47" s="1194" t="s">
        <v>37</v>
      </c>
      <c r="F47" s="1195"/>
      <c r="G47" s="1195"/>
      <c r="H47" s="1196"/>
      <c r="I47" s="346" t="s">
        <v>488</v>
      </c>
      <c r="J47" s="347" t="s">
        <v>488</v>
      </c>
      <c r="K47" s="347" t="s">
        <v>488</v>
      </c>
      <c r="L47" s="347" t="s">
        <v>488</v>
      </c>
      <c r="M47" s="348" t="s">
        <v>488</v>
      </c>
    </row>
    <row r="48" spans="2:13" ht="27.75" customHeight="1" x14ac:dyDescent="0.2">
      <c r="B48" s="1186"/>
      <c r="C48" s="1187"/>
      <c r="D48" s="106"/>
      <c r="E48" s="1192" t="s">
        <v>38</v>
      </c>
      <c r="F48" s="1192"/>
      <c r="G48" s="1192"/>
      <c r="H48" s="1193"/>
      <c r="I48" s="346" t="s">
        <v>488</v>
      </c>
      <c r="J48" s="347" t="s">
        <v>488</v>
      </c>
      <c r="K48" s="347" t="s">
        <v>488</v>
      </c>
      <c r="L48" s="347" t="s">
        <v>488</v>
      </c>
      <c r="M48" s="348" t="s">
        <v>488</v>
      </c>
    </row>
    <row r="49" spans="2:13" ht="27.75" customHeight="1" x14ac:dyDescent="0.2">
      <c r="B49" s="1188"/>
      <c r="C49" s="1189"/>
      <c r="D49" s="106"/>
      <c r="E49" s="1192" t="s">
        <v>39</v>
      </c>
      <c r="F49" s="1192"/>
      <c r="G49" s="1192"/>
      <c r="H49" s="1193"/>
      <c r="I49" s="346" t="s">
        <v>488</v>
      </c>
      <c r="J49" s="347" t="s">
        <v>488</v>
      </c>
      <c r="K49" s="347" t="s">
        <v>488</v>
      </c>
      <c r="L49" s="347" t="s">
        <v>488</v>
      </c>
      <c r="M49" s="348" t="s">
        <v>488</v>
      </c>
    </row>
    <row r="50" spans="2:13" ht="27.75" customHeight="1" x14ac:dyDescent="0.2">
      <c r="B50" s="1197" t="s">
        <v>40</v>
      </c>
      <c r="C50" s="1198"/>
      <c r="D50" s="109"/>
      <c r="E50" s="1192" t="s">
        <v>41</v>
      </c>
      <c r="F50" s="1192"/>
      <c r="G50" s="1192"/>
      <c r="H50" s="1193"/>
      <c r="I50" s="346">
        <v>4230</v>
      </c>
      <c r="J50" s="347">
        <v>5101</v>
      </c>
      <c r="K50" s="347">
        <v>5734</v>
      </c>
      <c r="L50" s="347">
        <v>6185</v>
      </c>
      <c r="M50" s="348">
        <v>6604</v>
      </c>
    </row>
    <row r="51" spans="2:13" ht="27.75" customHeight="1" x14ac:dyDescent="0.2">
      <c r="B51" s="1186"/>
      <c r="C51" s="1187"/>
      <c r="D51" s="106"/>
      <c r="E51" s="1192" t="s">
        <v>42</v>
      </c>
      <c r="F51" s="1192"/>
      <c r="G51" s="1192"/>
      <c r="H51" s="1193"/>
      <c r="I51" s="346">
        <v>151</v>
      </c>
      <c r="J51" s="347">
        <v>126</v>
      </c>
      <c r="K51" s="347">
        <v>91</v>
      </c>
      <c r="L51" s="347">
        <v>61</v>
      </c>
      <c r="M51" s="348">
        <v>38</v>
      </c>
    </row>
    <row r="52" spans="2:13" ht="27.75" customHeight="1" x14ac:dyDescent="0.2">
      <c r="B52" s="1188"/>
      <c r="C52" s="1189"/>
      <c r="D52" s="106"/>
      <c r="E52" s="1192" t="s">
        <v>43</v>
      </c>
      <c r="F52" s="1192"/>
      <c r="G52" s="1192"/>
      <c r="H52" s="1193"/>
      <c r="I52" s="346">
        <v>17280</v>
      </c>
      <c r="J52" s="347">
        <v>16731</v>
      </c>
      <c r="K52" s="347">
        <v>16132</v>
      </c>
      <c r="L52" s="347">
        <v>15084</v>
      </c>
      <c r="M52" s="348">
        <v>14251</v>
      </c>
    </row>
    <row r="53" spans="2:13" ht="27.75" customHeight="1" thickBot="1" x14ac:dyDescent="0.25">
      <c r="B53" s="1199" t="s">
        <v>19</v>
      </c>
      <c r="C53" s="1200"/>
      <c r="D53" s="110"/>
      <c r="E53" s="1201" t="s">
        <v>44</v>
      </c>
      <c r="F53" s="1201"/>
      <c r="G53" s="1201"/>
      <c r="H53" s="1202"/>
      <c r="I53" s="349">
        <v>3439</v>
      </c>
      <c r="J53" s="350">
        <v>2723</v>
      </c>
      <c r="K53" s="350">
        <v>2041</v>
      </c>
      <c r="L53" s="350">
        <v>1754</v>
      </c>
      <c r="M53" s="351">
        <v>1754</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flKBc+fAYB9vnrExzhqSDavDcXikVDHn2ITpZfhp0OHF6L/2Z0WhmLunJaq0opw5UXnMh3EoPYyzumKD26UCcg==" saltValue="5MJ0h1pk2t5ftkYi6Xmzp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352">
        <v>3754</v>
      </c>
      <c r="G55" s="352">
        <v>3880</v>
      </c>
      <c r="H55" s="353">
        <v>3780</v>
      </c>
    </row>
    <row r="56" spans="2:8" ht="52.5" customHeight="1" x14ac:dyDescent="0.2">
      <c r="B56" s="122"/>
      <c r="C56" s="1213" t="s">
        <v>47</v>
      </c>
      <c r="D56" s="1213"/>
      <c r="E56" s="1214"/>
      <c r="F56" s="354">
        <v>315</v>
      </c>
      <c r="G56" s="354">
        <v>374</v>
      </c>
      <c r="H56" s="355">
        <v>407</v>
      </c>
    </row>
    <row r="57" spans="2:8" ht="53.25" customHeight="1" x14ac:dyDescent="0.2">
      <c r="B57" s="122"/>
      <c r="C57" s="1215" t="s">
        <v>48</v>
      </c>
      <c r="D57" s="1215"/>
      <c r="E57" s="1216"/>
      <c r="F57" s="356">
        <v>2321</v>
      </c>
      <c r="G57" s="356">
        <v>2598</v>
      </c>
      <c r="H57" s="357">
        <v>2991</v>
      </c>
    </row>
    <row r="58" spans="2:8" ht="45.75" customHeight="1" x14ac:dyDescent="0.2">
      <c r="B58" s="123"/>
      <c r="C58" s="1203" t="s">
        <v>559</v>
      </c>
      <c r="D58" s="1204"/>
      <c r="E58" s="1205"/>
      <c r="F58" s="358">
        <v>504</v>
      </c>
      <c r="G58" s="358">
        <v>802</v>
      </c>
      <c r="H58" s="359">
        <v>1289</v>
      </c>
    </row>
    <row r="59" spans="2:8" ht="45.75" customHeight="1" x14ac:dyDescent="0.2">
      <c r="B59" s="123"/>
      <c r="C59" s="1203" t="s">
        <v>560</v>
      </c>
      <c r="D59" s="1204"/>
      <c r="E59" s="1205"/>
      <c r="F59" s="358">
        <v>1300</v>
      </c>
      <c r="G59" s="358">
        <v>1300</v>
      </c>
      <c r="H59" s="359">
        <v>1220</v>
      </c>
    </row>
    <row r="60" spans="2:8" ht="45.75" customHeight="1" x14ac:dyDescent="0.2">
      <c r="B60" s="123"/>
      <c r="C60" s="1203" t="s">
        <v>561</v>
      </c>
      <c r="D60" s="1204"/>
      <c r="E60" s="1205"/>
      <c r="F60" s="358">
        <v>226</v>
      </c>
      <c r="G60" s="358">
        <v>220</v>
      </c>
      <c r="H60" s="359">
        <v>220</v>
      </c>
    </row>
    <row r="61" spans="2:8" ht="45.75" customHeight="1" x14ac:dyDescent="0.2">
      <c r="B61" s="123"/>
      <c r="C61" s="1203" t="s">
        <v>562</v>
      </c>
      <c r="D61" s="1204"/>
      <c r="E61" s="1205"/>
      <c r="F61" s="358">
        <v>70</v>
      </c>
      <c r="G61" s="358">
        <v>80</v>
      </c>
      <c r="H61" s="359">
        <v>90</v>
      </c>
    </row>
    <row r="62" spans="2:8" ht="45.75" customHeight="1" thickBot="1" x14ac:dyDescent="0.25">
      <c r="B62" s="124"/>
      <c r="C62" s="1206" t="s">
        <v>563</v>
      </c>
      <c r="D62" s="1207"/>
      <c r="E62" s="1208"/>
      <c r="F62" s="360">
        <v>80</v>
      </c>
      <c r="G62" s="360">
        <v>67</v>
      </c>
      <c r="H62" s="361">
        <v>56</v>
      </c>
    </row>
    <row r="63" spans="2:8" ht="52.5" customHeight="1" thickBot="1" x14ac:dyDescent="0.25">
      <c r="B63" s="125"/>
      <c r="C63" s="1209" t="s">
        <v>49</v>
      </c>
      <c r="D63" s="1209"/>
      <c r="E63" s="1210"/>
      <c r="F63" s="362">
        <v>6390</v>
      </c>
      <c r="G63" s="362">
        <v>6852</v>
      </c>
      <c r="H63" s="363">
        <v>7178</v>
      </c>
    </row>
    <row r="64" spans="2:8" ht="13.2" x14ac:dyDescent="0.2"/>
  </sheetData>
  <sheetProtection algorithmName="SHA-512" hashValue="hPFLKgW8PfBRRSemuhWqFWYO7b4PMSnyhDc7dLr0QgYTTAtnSp6IOmbed43xjX6kLZIyRjgwk5VY9bsaNFF49A==" saltValue="b20R7sqbF2kDFdrzyrts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80593</v>
      </c>
      <c r="E3" s="144"/>
      <c r="F3" s="145">
        <v>76347</v>
      </c>
      <c r="G3" s="146"/>
      <c r="H3" s="147"/>
    </row>
    <row r="4" spans="1:8" x14ac:dyDescent="0.2">
      <c r="A4" s="148"/>
      <c r="B4" s="149"/>
      <c r="C4" s="150"/>
      <c r="D4" s="151">
        <v>25018</v>
      </c>
      <c r="E4" s="152"/>
      <c r="F4" s="153">
        <v>41762</v>
      </c>
      <c r="G4" s="154"/>
      <c r="H4" s="155"/>
    </row>
    <row r="5" spans="1:8" x14ac:dyDescent="0.2">
      <c r="A5" s="136" t="s">
        <v>520</v>
      </c>
      <c r="B5" s="141"/>
      <c r="C5" s="142"/>
      <c r="D5" s="143">
        <v>105442</v>
      </c>
      <c r="E5" s="144"/>
      <c r="F5" s="145">
        <v>69604</v>
      </c>
      <c r="G5" s="146"/>
      <c r="H5" s="147"/>
    </row>
    <row r="6" spans="1:8" x14ac:dyDescent="0.2">
      <c r="A6" s="148"/>
      <c r="B6" s="149"/>
      <c r="C6" s="150"/>
      <c r="D6" s="151">
        <v>33319</v>
      </c>
      <c r="E6" s="152"/>
      <c r="F6" s="153">
        <v>36247</v>
      </c>
      <c r="G6" s="154"/>
      <c r="H6" s="155"/>
    </row>
    <row r="7" spans="1:8" x14ac:dyDescent="0.2">
      <c r="A7" s="136" t="s">
        <v>521</v>
      </c>
      <c r="B7" s="141"/>
      <c r="C7" s="142"/>
      <c r="D7" s="143">
        <v>146190</v>
      </c>
      <c r="E7" s="144"/>
      <c r="F7" s="145">
        <v>68410</v>
      </c>
      <c r="G7" s="146"/>
      <c r="H7" s="147"/>
    </row>
    <row r="8" spans="1:8" x14ac:dyDescent="0.2">
      <c r="A8" s="148"/>
      <c r="B8" s="149"/>
      <c r="C8" s="150"/>
      <c r="D8" s="151">
        <v>42802</v>
      </c>
      <c r="E8" s="152"/>
      <c r="F8" s="153">
        <v>35086</v>
      </c>
      <c r="G8" s="154"/>
      <c r="H8" s="155"/>
    </row>
    <row r="9" spans="1:8" x14ac:dyDescent="0.2">
      <c r="A9" s="136" t="s">
        <v>522</v>
      </c>
      <c r="B9" s="141"/>
      <c r="C9" s="142"/>
      <c r="D9" s="143">
        <v>63096</v>
      </c>
      <c r="E9" s="144"/>
      <c r="F9" s="145">
        <v>73019</v>
      </c>
      <c r="G9" s="146"/>
      <c r="H9" s="147"/>
    </row>
    <row r="10" spans="1:8" x14ac:dyDescent="0.2">
      <c r="A10" s="148"/>
      <c r="B10" s="149"/>
      <c r="C10" s="150"/>
      <c r="D10" s="151">
        <v>35582</v>
      </c>
      <c r="E10" s="152"/>
      <c r="F10" s="153">
        <v>39427</v>
      </c>
      <c r="G10" s="154"/>
      <c r="H10" s="155"/>
    </row>
    <row r="11" spans="1:8" x14ac:dyDescent="0.2">
      <c r="A11" s="136" t="s">
        <v>523</v>
      </c>
      <c r="B11" s="141"/>
      <c r="C11" s="142"/>
      <c r="D11" s="143">
        <v>79641</v>
      </c>
      <c r="E11" s="144"/>
      <c r="F11" s="145">
        <v>76590</v>
      </c>
      <c r="G11" s="146"/>
      <c r="H11" s="147"/>
    </row>
    <row r="12" spans="1:8" x14ac:dyDescent="0.2">
      <c r="A12" s="148"/>
      <c r="B12" s="149"/>
      <c r="C12" s="156"/>
      <c r="D12" s="151">
        <v>55496</v>
      </c>
      <c r="E12" s="152"/>
      <c r="F12" s="153">
        <v>42387</v>
      </c>
      <c r="G12" s="154"/>
      <c r="H12" s="155"/>
    </row>
    <row r="13" spans="1:8" x14ac:dyDescent="0.2">
      <c r="A13" s="136"/>
      <c r="B13" s="141"/>
      <c r="C13" s="157"/>
      <c r="D13" s="158">
        <v>94992</v>
      </c>
      <c r="E13" s="159"/>
      <c r="F13" s="160">
        <v>72794</v>
      </c>
      <c r="G13" s="161"/>
      <c r="H13" s="147"/>
    </row>
    <row r="14" spans="1:8" x14ac:dyDescent="0.2">
      <c r="A14" s="148"/>
      <c r="B14" s="149"/>
      <c r="C14" s="150"/>
      <c r="D14" s="151">
        <v>38443</v>
      </c>
      <c r="E14" s="152"/>
      <c r="F14" s="153">
        <v>38982</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7.52</v>
      </c>
      <c r="C19" s="162">
        <f>ROUND(VALUE(SUBSTITUTE(実質収支比率等に係る経年分析!G$48,"▲","-")),2)</f>
        <v>12.52</v>
      </c>
      <c r="D19" s="162">
        <f>ROUND(VALUE(SUBSTITUTE(実質収支比率等に係る経年分析!H$48,"▲","-")),2)</f>
        <v>10.66</v>
      </c>
      <c r="E19" s="162">
        <f>ROUND(VALUE(SUBSTITUTE(実質収支比率等に係る経年分析!I$48,"▲","-")),2)</f>
        <v>9.4</v>
      </c>
      <c r="F19" s="162">
        <f>ROUND(VALUE(SUBSTITUTE(実質収支比率等に係る経年分析!J$48,"▲","-")),2)</f>
        <v>12.44</v>
      </c>
    </row>
    <row r="20" spans="1:11" x14ac:dyDescent="0.2">
      <c r="A20" s="162" t="s">
        <v>53</v>
      </c>
      <c r="B20" s="162">
        <f>ROUND(VALUE(SUBSTITUTE(実質収支比率等に係る経年分析!F$47,"▲","-")),2)</f>
        <v>30.11</v>
      </c>
      <c r="C20" s="162">
        <f>ROUND(VALUE(SUBSTITUTE(実質収支比率等に係る経年分析!G$47,"▲","-")),2)</f>
        <v>35.82</v>
      </c>
      <c r="D20" s="162">
        <f>ROUND(VALUE(SUBSTITUTE(実質収支比率等に係る経年分析!H$47,"▲","-")),2)</f>
        <v>43.01</v>
      </c>
      <c r="E20" s="162">
        <f>ROUND(VALUE(SUBSTITUTE(実質収支比率等に係る経年分析!I$47,"▲","-")),2)</f>
        <v>43.82</v>
      </c>
      <c r="F20" s="162">
        <f>ROUND(VALUE(SUBSTITUTE(実質収支比率等に係る経年分析!J$47,"▲","-")),2)</f>
        <v>42.3</v>
      </c>
    </row>
    <row r="21" spans="1:11" x14ac:dyDescent="0.2">
      <c r="A21" s="162" t="s">
        <v>54</v>
      </c>
      <c r="B21" s="162">
        <f>IF(ISNUMBER(VALUE(SUBSTITUTE(実質収支比率等に係る経年分析!F$49,"▲","-"))),ROUND(VALUE(SUBSTITUTE(実質収支比率等に係る経年分析!F$49,"▲","-")),2),NA())</f>
        <v>-0.51</v>
      </c>
      <c r="C21" s="162">
        <f>IF(ISNUMBER(VALUE(SUBSTITUTE(実質収支比率等に係る経年分析!G$49,"▲","-"))),ROUND(VALUE(SUBSTITUTE(実質収支比率等に係る経年分析!G$49,"▲","-")),2),NA())</f>
        <v>12.51</v>
      </c>
      <c r="D21" s="162">
        <f>IF(ISNUMBER(VALUE(SUBSTITUTE(実質収支比率等に係る経年分析!H$49,"▲","-"))),ROUND(VALUE(SUBSTITUTE(実質収支比率等に係る経年分析!H$49,"▲","-")),2),NA())</f>
        <v>3.17</v>
      </c>
      <c r="E21" s="162">
        <f>IF(ISNUMBER(VALUE(SUBSTITUTE(実質収支比率等に係る経年分析!I$49,"▲","-"))),ROUND(VALUE(SUBSTITUTE(実質収支比率等に係る経年分析!I$49,"▲","-")),2),NA())</f>
        <v>0.34</v>
      </c>
      <c r="F21" s="162">
        <f>IF(ISNUMBER(VALUE(SUBSTITUTE(実質収支比率等に係る経年分析!J$49,"▲","-"))),ROUND(VALUE(SUBSTITUTE(実質収支比率等に係る経年分析!J$49,"▲","-")),2),NA())</f>
        <v>2.0099999999999998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公共用地先行取得事業特別会計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農業者労働災害共済特別会計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0.01</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1.0900000000000001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1.1399999999999999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1.33</v>
      </c>
    </row>
    <row r="34" spans="1:16" x14ac:dyDescent="0.2">
      <c r="A34" s="163" t="str">
        <f>IF(連結実質赤字比率に係る赤字・黒字の構成分析!C$36="",NA(),連結実質赤字比率に係る赤字・黒字の構成分析!C$36)</f>
        <v>公共下水道事業会計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1.29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1.86</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1.73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2.57</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4.63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5.44</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7.78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5.13</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12.55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10.65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9.39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12.25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1529</v>
      </c>
      <c r="E42" s="164"/>
      <c r="F42" s="164"/>
      <c r="G42" s="164">
        <f>'実質公債費比率（分子）の構造'!L$52</f>
        <v>1574</v>
      </c>
      <c r="H42" s="164"/>
      <c r="I42" s="164"/>
      <c r="J42" s="164">
        <f>'実質公債費比率（分子）の構造'!M$52</f>
        <v>1504</v>
      </c>
      <c r="K42" s="164"/>
      <c r="L42" s="164"/>
      <c r="M42" s="164">
        <f>'実質公債費比率（分子）の構造'!N$52</f>
        <v>1470</v>
      </c>
      <c r="N42" s="164"/>
      <c r="O42" s="164"/>
      <c r="P42" s="164">
        <f>'実質公債費比率（分子）の構造'!O$52</f>
        <v>1666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102</v>
      </c>
      <c r="C45" s="164"/>
      <c r="D45" s="164"/>
      <c r="E45" s="164">
        <f>'実質公債費比率（分子）の構造'!L$49</f>
        <v>96</v>
      </c>
      <c r="F45" s="164"/>
      <c r="G45" s="164"/>
      <c r="H45" s="164">
        <f>'実質公債費比率（分子）の構造'!M$49</f>
        <v>96</v>
      </c>
      <c r="I45" s="164"/>
      <c r="J45" s="164"/>
      <c r="K45" s="164">
        <f>'実質公債費比率（分子）の構造'!N$49</f>
        <v>104</v>
      </c>
      <c r="L45" s="164"/>
      <c r="M45" s="164"/>
      <c r="N45" s="164">
        <f>'実質公債費比率（分子）の構造'!O$49</f>
        <v>100</v>
      </c>
      <c r="O45" s="164"/>
      <c r="P45" s="164"/>
    </row>
    <row r="46" spans="1:16" x14ac:dyDescent="0.2">
      <c r="A46" s="164" t="s">
        <v>64</v>
      </c>
      <c r="B46" s="164">
        <f>'実質公債費比率（分子）の構造'!K$48</f>
        <v>433</v>
      </c>
      <c r="C46" s="164"/>
      <c r="D46" s="164"/>
      <c r="E46" s="164">
        <f>'実質公債費比率（分子）の構造'!L$48</f>
        <v>421</v>
      </c>
      <c r="F46" s="164"/>
      <c r="G46" s="164"/>
      <c r="H46" s="164">
        <f>'実質公債費比率（分子）の構造'!M$48</f>
        <v>399</v>
      </c>
      <c r="I46" s="164"/>
      <c r="J46" s="164"/>
      <c r="K46" s="164">
        <f>'実質公債費比率（分子）の構造'!N$48</f>
        <v>383</v>
      </c>
      <c r="L46" s="164"/>
      <c r="M46" s="164"/>
      <c r="N46" s="164">
        <f>'実質公債費比率（分子）の構造'!O$48</f>
        <v>352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1487</v>
      </c>
      <c r="C49" s="164"/>
      <c r="D49" s="164"/>
      <c r="E49" s="164">
        <f>'実質公債費比率（分子）の構造'!L$45</f>
        <v>1554</v>
      </c>
      <c r="F49" s="164"/>
      <c r="G49" s="164"/>
      <c r="H49" s="164">
        <f>'実質公債費比率（分子）の構造'!M$45</f>
        <v>1566</v>
      </c>
      <c r="I49" s="164"/>
      <c r="J49" s="164"/>
      <c r="K49" s="164">
        <f>'実質公債費比率（分子）の構造'!N$45</f>
        <v>1571</v>
      </c>
      <c r="L49" s="164"/>
      <c r="M49" s="164"/>
      <c r="N49" s="164">
        <f>'実質公債費比率（分子）の構造'!O$45</f>
        <v>1925</v>
      </c>
      <c r="O49" s="164"/>
      <c r="P49" s="164"/>
    </row>
    <row r="50" spans="1:16" x14ac:dyDescent="0.2">
      <c r="A50" s="164" t="s">
        <v>67</v>
      </c>
      <c r="B50" s="164" t="e">
        <f>NA()</f>
        <v>#N/A</v>
      </c>
      <c r="C50" s="164">
        <f>IF(ISNUMBER('実質公債費比率（分子）の構造'!K$53),'実質公債費比率（分子）の構造'!K$53,NA())</f>
        <v>493</v>
      </c>
      <c r="D50" s="164" t="e">
        <f>NA()</f>
        <v>#N/A</v>
      </c>
      <c r="E50" s="164" t="e">
        <f>NA()</f>
        <v>#N/A</v>
      </c>
      <c r="F50" s="164">
        <f>IF(ISNUMBER('実質公債費比率（分子）の構造'!L$53),'実質公債費比率（分子）の構造'!L$53,NA())</f>
        <v>497</v>
      </c>
      <c r="G50" s="164" t="e">
        <f>NA()</f>
        <v>#N/A</v>
      </c>
      <c r="H50" s="164" t="e">
        <f>NA()</f>
        <v>#N/A</v>
      </c>
      <c r="I50" s="164">
        <f>IF(ISNUMBER('実質公債費比率（分子）の構造'!M$53),'実質公債費比率（分子）の構造'!M$53,NA())</f>
        <v>557</v>
      </c>
      <c r="J50" s="164" t="e">
        <f>NA()</f>
        <v>#N/A</v>
      </c>
      <c r="K50" s="164" t="e">
        <f>NA()</f>
        <v>#N/A</v>
      </c>
      <c r="L50" s="164">
        <f>IF(ISNUMBER('実質公債費比率（分子）の構造'!N$53),'実質公債費比率（分子）の構造'!N$53,NA())</f>
        <v>588</v>
      </c>
      <c r="M50" s="164" t="e">
        <f>NA()</f>
        <v>#N/A</v>
      </c>
      <c r="N50" s="164" t="e">
        <f>NA()</f>
        <v>#N/A</v>
      </c>
      <c r="O50" s="164">
        <f>IF(ISNUMBER('実質公債費比率（分子）の構造'!O$53),'実質公債費比率（分子）の構造'!O$53,NA())</f>
        <v>711</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17280</v>
      </c>
      <c r="E56" s="163"/>
      <c r="F56" s="163"/>
      <c r="G56" s="163">
        <f>'将来負担比率（分子）の構造'!J$52</f>
        <v>16731</v>
      </c>
      <c r="H56" s="163"/>
      <c r="I56" s="163"/>
      <c r="J56" s="163">
        <f>'将来負担比率（分子）の構造'!K$52</f>
        <v>16132</v>
      </c>
      <c r="K56" s="163"/>
      <c r="L56" s="163"/>
      <c r="M56" s="163">
        <f>'将来負担比率（分子）の構造'!L$52</f>
        <v>15084</v>
      </c>
      <c r="N56" s="163"/>
      <c r="O56" s="163"/>
      <c r="P56" s="163">
        <f>'将来負担比率（分子）の構造'!M$52</f>
        <v>14251</v>
      </c>
    </row>
    <row r="57" spans="1:16" x14ac:dyDescent="0.2">
      <c r="A57" s="163" t="s">
        <v>42</v>
      </c>
      <c r="B57" s="163"/>
      <c r="C57" s="163"/>
      <c r="D57" s="163">
        <f>'将来負担比率（分子）の構造'!I$51</f>
        <v>151</v>
      </c>
      <c r="E57" s="163"/>
      <c r="F57" s="163"/>
      <c r="G57" s="163">
        <f>'将来負担比率（分子）の構造'!J$51</f>
        <v>126</v>
      </c>
      <c r="H57" s="163"/>
      <c r="I57" s="163"/>
      <c r="J57" s="163">
        <f>'将来負担比率（分子）の構造'!K$51</f>
        <v>91</v>
      </c>
      <c r="K57" s="163"/>
      <c r="L57" s="163"/>
      <c r="M57" s="163">
        <f>'将来負担比率（分子）の構造'!L$51</f>
        <v>61</v>
      </c>
      <c r="N57" s="163"/>
      <c r="O57" s="163"/>
      <c r="P57" s="163">
        <f>'将来負担比率（分子）の構造'!M$51</f>
        <v>38</v>
      </c>
    </row>
    <row r="58" spans="1:16" x14ac:dyDescent="0.2">
      <c r="A58" s="163" t="s">
        <v>41</v>
      </c>
      <c r="B58" s="163"/>
      <c r="C58" s="163"/>
      <c r="D58" s="163">
        <f>'将来負担比率（分子）の構造'!I$50</f>
        <v>4230</v>
      </c>
      <c r="E58" s="163"/>
      <c r="F58" s="163"/>
      <c r="G58" s="163">
        <f>'将来負担比率（分子）の構造'!J$50</f>
        <v>5101</v>
      </c>
      <c r="H58" s="163"/>
      <c r="I58" s="163"/>
      <c r="J58" s="163">
        <f>'将来負担比率（分子）の構造'!K$50</f>
        <v>5734</v>
      </c>
      <c r="K58" s="163"/>
      <c r="L58" s="163"/>
      <c r="M58" s="163">
        <f>'将来負担比率（分子）の構造'!L$50</f>
        <v>6185</v>
      </c>
      <c r="N58" s="163"/>
      <c r="O58" s="163"/>
      <c r="P58" s="163">
        <f>'将来負担比率（分子）の構造'!M$50</f>
        <v>6604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2230</v>
      </c>
      <c r="C62" s="163"/>
      <c r="D62" s="163"/>
      <c r="E62" s="163">
        <f>'将来負担比率（分子）の構造'!J$45</f>
        <v>2170</v>
      </c>
      <c r="F62" s="163"/>
      <c r="G62" s="163"/>
      <c r="H62" s="163">
        <f>'将来負担比率（分子）の構造'!K$45</f>
        <v>2107</v>
      </c>
      <c r="I62" s="163"/>
      <c r="J62" s="163"/>
      <c r="K62" s="163">
        <f>'将来負担比率（分子）の構造'!L$45</f>
        <v>2026</v>
      </c>
      <c r="L62" s="163"/>
      <c r="M62" s="163"/>
      <c r="N62" s="163">
        <f>'将来負担比率（分子）の構造'!M$45</f>
        <v>1990</v>
      </c>
      <c r="O62" s="163"/>
      <c r="P62" s="163"/>
    </row>
    <row r="63" spans="1:16" x14ac:dyDescent="0.2">
      <c r="A63" s="163" t="s">
        <v>34</v>
      </c>
      <c r="B63" s="163">
        <f>'将来負担比率（分子）の構造'!I$44</f>
        <v>675</v>
      </c>
      <c r="C63" s="163"/>
      <c r="D63" s="163"/>
      <c r="E63" s="163">
        <f>'将来負担比率（分子）の構造'!J$44</f>
        <v>591</v>
      </c>
      <c r="F63" s="163"/>
      <c r="G63" s="163"/>
      <c r="H63" s="163">
        <f>'将来負担比率（分子）の構造'!K$44</f>
        <v>574</v>
      </c>
      <c r="I63" s="163"/>
      <c r="J63" s="163"/>
      <c r="K63" s="163">
        <f>'将来負担比率（分子）の構造'!L$44</f>
        <v>495</v>
      </c>
      <c r="L63" s="163"/>
      <c r="M63" s="163"/>
      <c r="N63" s="163">
        <f>'将来負担比率（分子）の構造'!M$44</f>
        <v>441</v>
      </c>
      <c r="O63" s="163"/>
      <c r="P63" s="163"/>
    </row>
    <row r="64" spans="1:16" x14ac:dyDescent="0.2">
      <c r="A64" s="163" t="s">
        <v>33</v>
      </c>
      <c r="B64" s="163">
        <f>'将来負担比率（分子）の構造'!I$43</f>
        <v>4566</v>
      </c>
      <c r="C64" s="163"/>
      <c r="D64" s="163"/>
      <c r="E64" s="163">
        <f>'将来負担比率（分子）の構造'!J$43</f>
        <v>4293</v>
      </c>
      <c r="F64" s="163"/>
      <c r="G64" s="163"/>
      <c r="H64" s="163">
        <f>'将来負担比率（分子）の構造'!K$43</f>
        <v>3706</v>
      </c>
      <c r="I64" s="163"/>
      <c r="J64" s="163"/>
      <c r="K64" s="163">
        <f>'将来負担比率（分子）の構造'!L$43</f>
        <v>3486</v>
      </c>
      <c r="L64" s="163"/>
      <c r="M64" s="163"/>
      <c r="N64" s="163">
        <f>'将来負担比率（分子）の構造'!M$43</f>
        <v>3947</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17629</v>
      </c>
      <c r="C66" s="163"/>
      <c r="D66" s="163"/>
      <c r="E66" s="163">
        <f>'将来負担比率（分子）の構造'!J$41</f>
        <v>17626</v>
      </c>
      <c r="F66" s="163"/>
      <c r="G66" s="163"/>
      <c r="H66" s="163">
        <f>'将来負担比率（分子）の構造'!K$41</f>
        <v>17612</v>
      </c>
      <c r="I66" s="163"/>
      <c r="J66" s="163"/>
      <c r="K66" s="163">
        <f>'将来負担比率（分子）の構造'!L$41</f>
        <v>17077</v>
      </c>
      <c r="L66" s="163"/>
      <c r="M66" s="163"/>
      <c r="N66" s="163">
        <f>'将来負担比率（分子）の構造'!M$41</f>
        <v>16270</v>
      </c>
      <c r="O66" s="163"/>
      <c r="P66" s="163"/>
    </row>
    <row r="67" spans="1:16" x14ac:dyDescent="0.2">
      <c r="A67" s="163" t="s">
        <v>71</v>
      </c>
      <c r="B67" s="163" t="e">
        <f>NA()</f>
        <v>#N/A</v>
      </c>
      <c r="C67" s="163">
        <f>IF(ISNUMBER('将来負担比率（分子）の構造'!I$53), IF('将来負担比率（分子）の構造'!I$53 &lt; 0, 0, '将来負担比率（分子）の構造'!I$53), NA())</f>
        <v>3439</v>
      </c>
      <c r="D67" s="163" t="e">
        <f>NA()</f>
        <v>#N/A</v>
      </c>
      <c r="E67" s="163" t="e">
        <f>NA()</f>
        <v>#N/A</v>
      </c>
      <c r="F67" s="163">
        <f>IF(ISNUMBER('将来負担比率（分子）の構造'!J$53), IF('将来負担比率（分子）の構造'!J$53 &lt; 0, 0, '将来負担比率（分子）の構造'!J$53), NA())</f>
        <v>2723</v>
      </c>
      <c r="G67" s="163" t="e">
        <f>NA()</f>
        <v>#N/A</v>
      </c>
      <c r="H67" s="163" t="e">
        <f>NA()</f>
        <v>#N/A</v>
      </c>
      <c r="I67" s="163">
        <f>IF(ISNUMBER('将来負担比率（分子）の構造'!K$53), IF('将来負担比率（分子）の構造'!K$53 &lt; 0, 0, '将来負担比率（分子）の構造'!K$53), NA())</f>
        <v>2041</v>
      </c>
      <c r="J67" s="163" t="e">
        <f>NA()</f>
        <v>#N/A</v>
      </c>
      <c r="K67" s="163" t="e">
        <f>NA()</f>
        <v>#N/A</v>
      </c>
      <c r="L67" s="163">
        <f>IF(ISNUMBER('将来負担比率（分子）の構造'!L$53), IF('将来負担比率（分子）の構造'!L$53 &lt; 0, 0, '将来負担比率（分子）の構造'!L$53), NA())</f>
        <v>1754</v>
      </c>
      <c r="M67" s="163" t="e">
        <f>NA()</f>
        <v>#N/A</v>
      </c>
      <c r="N67" s="163" t="e">
        <f>NA()</f>
        <v>#N/A</v>
      </c>
      <c r="O67" s="163">
        <f>IF(ISNUMBER('将来負担比率（分子）の構造'!M$53), IF('将来負担比率（分子）の構造'!M$53 &lt; 0, 0, '将来負担比率（分子）の構造'!M$53), NA())</f>
        <v>1754</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3754</v>
      </c>
      <c r="C72" s="167">
        <f>基金残高に係る経年分析!G55</f>
        <v>3880</v>
      </c>
      <c r="D72" s="167">
        <f>基金残高に係る経年分析!H55</f>
        <v>3780</v>
      </c>
    </row>
    <row r="73" spans="1:16" x14ac:dyDescent="0.2">
      <c r="A73" s="166" t="s">
        <v>74</v>
      </c>
      <c r="B73" s="167">
        <f>基金残高に係る経年分析!F56</f>
        <v>315</v>
      </c>
      <c r="C73" s="167">
        <f>基金残高に係る経年分析!G56</f>
        <v>374</v>
      </c>
      <c r="D73" s="167">
        <f>基金残高に係る経年分析!H56</f>
        <v>407</v>
      </c>
    </row>
    <row r="74" spans="1:16" x14ac:dyDescent="0.2">
      <c r="A74" s="166" t="s">
        <v>75</v>
      </c>
      <c r="B74" s="167">
        <f>基金残高に係る経年分析!F57</f>
        <v>2321</v>
      </c>
      <c r="C74" s="167">
        <f>基金残高に係る経年分析!G57</f>
        <v>2598</v>
      </c>
      <c r="D74" s="167">
        <f>基金残高に係る経年分析!H57</f>
        <v>2991</v>
      </c>
    </row>
  </sheetData>
  <sheetProtection algorithmName="SHA-512" hashValue="pUYiE2WxUaGEEkSpSPjwtAN+8pNvdgZaa9Bi/KEmic8ALKMGZEq0WbjQWpbhyMsXZzoOqnl0JqJ/p3H8+Uz4Tw==" saltValue="rnacft7boY9Z836YNBAa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4394962</v>
      </c>
      <c r="S5" s="613"/>
      <c r="T5" s="613"/>
      <c r="U5" s="613"/>
      <c r="V5" s="613"/>
      <c r="W5" s="613"/>
      <c r="X5" s="613"/>
      <c r="Y5" s="614"/>
      <c r="Z5" s="615">
        <v>21.3</v>
      </c>
      <c r="AA5" s="615"/>
      <c r="AB5" s="615"/>
      <c r="AC5" s="615"/>
      <c r="AD5" s="616">
        <v>4394962</v>
      </c>
      <c r="AE5" s="616"/>
      <c r="AF5" s="616"/>
      <c r="AG5" s="616"/>
      <c r="AH5" s="616"/>
      <c r="AI5" s="616"/>
      <c r="AJ5" s="616"/>
      <c r="AK5" s="616"/>
      <c r="AL5" s="617">
        <v>47.3</v>
      </c>
      <c r="AM5" s="618"/>
      <c r="AN5" s="618"/>
      <c r="AO5" s="619"/>
      <c r="AP5" s="609" t="s">
        <v>216</v>
      </c>
      <c r="AQ5" s="610"/>
      <c r="AR5" s="610"/>
      <c r="AS5" s="610"/>
      <c r="AT5" s="610"/>
      <c r="AU5" s="610"/>
      <c r="AV5" s="610"/>
      <c r="AW5" s="610"/>
      <c r="AX5" s="610"/>
      <c r="AY5" s="610"/>
      <c r="AZ5" s="610"/>
      <c r="BA5" s="610"/>
      <c r="BB5" s="610"/>
      <c r="BC5" s="610"/>
      <c r="BD5" s="610"/>
      <c r="BE5" s="610"/>
      <c r="BF5" s="611"/>
      <c r="BG5" s="623">
        <v>4309539</v>
      </c>
      <c r="BH5" s="624"/>
      <c r="BI5" s="624"/>
      <c r="BJ5" s="624"/>
      <c r="BK5" s="624"/>
      <c r="BL5" s="624"/>
      <c r="BM5" s="624"/>
      <c r="BN5" s="625"/>
      <c r="BO5" s="626">
        <v>98.1</v>
      </c>
      <c r="BP5" s="626"/>
      <c r="BQ5" s="626"/>
      <c r="BR5" s="626"/>
      <c r="BS5" s="627">
        <v>108551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140894</v>
      </c>
      <c r="S6" s="624"/>
      <c r="T6" s="624"/>
      <c r="U6" s="624"/>
      <c r="V6" s="624"/>
      <c r="W6" s="624"/>
      <c r="X6" s="624"/>
      <c r="Y6" s="625"/>
      <c r="Z6" s="626">
        <v>0.7</v>
      </c>
      <c r="AA6" s="626"/>
      <c r="AB6" s="626"/>
      <c r="AC6" s="626"/>
      <c r="AD6" s="627">
        <v>140894</v>
      </c>
      <c r="AE6" s="627"/>
      <c r="AF6" s="627"/>
      <c r="AG6" s="627"/>
      <c r="AH6" s="627"/>
      <c r="AI6" s="627"/>
      <c r="AJ6" s="627"/>
      <c r="AK6" s="627"/>
      <c r="AL6" s="628">
        <v>1.5</v>
      </c>
      <c r="AM6" s="629"/>
      <c r="AN6" s="629"/>
      <c r="AO6" s="630"/>
      <c r="AP6" s="620" t="s">
        <v>221</v>
      </c>
      <c r="AQ6" s="621"/>
      <c r="AR6" s="621"/>
      <c r="AS6" s="621"/>
      <c r="AT6" s="621"/>
      <c r="AU6" s="621"/>
      <c r="AV6" s="621"/>
      <c r="AW6" s="621"/>
      <c r="AX6" s="621"/>
      <c r="AY6" s="621"/>
      <c r="AZ6" s="621"/>
      <c r="BA6" s="621"/>
      <c r="BB6" s="621"/>
      <c r="BC6" s="621"/>
      <c r="BD6" s="621"/>
      <c r="BE6" s="621"/>
      <c r="BF6" s="622"/>
      <c r="BG6" s="623">
        <v>4309539</v>
      </c>
      <c r="BH6" s="624"/>
      <c r="BI6" s="624"/>
      <c r="BJ6" s="624"/>
      <c r="BK6" s="624"/>
      <c r="BL6" s="624"/>
      <c r="BM6" s="624"/>
      <c r="BN6" s="625"/>
      <c r="BO6" s="626">
        <v>98.1</v>
      </c>
      <c r="BP6" s="626"/>
      <c r="BQ6" s="626"/>
      <c r="BR6" s="626"/>
      <c r="BS6" s="627">
        <v>108551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145713</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145713</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1629</v>
      </c>
      <c r="S7" s="624"/>
      <c r="T7" s="624"/>
      <c r="U7" s="624"/>
      <c r="V7" s="624"/>
      <c r="W7" s="624"/>
      <c r="X7" s="624"/>
      <c r="Y7" s="625"/>
      <c r="Z7" s="626">
        <v>0</v>
      </c>
      <c r="AA7" s="626"/>
      <c r="AB7" s="626"/>
      <c r="AC7" s="626"/>
      <c r="AD7" s="627">
        <v>1629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1673485</v>
      </c>
      <c r="BH7" s="624"/>
      <c r="BI7" s="624"/>
      <c r="BJ7" s="624"/>
      <c r="BK7" s="624"/>
      <c r="BL7" s="624"/>
      <c r="BM7" s="624"/>
      <c r="BN7" s="625"/>
      <c r="BO7" s="626">
        <v>38.1</v>
      </c>
      <c r="BP7" s="626"/>
      <c r="BQ7" s="626"/>
      <c r="BR7" s="626"/>
      <c r="BS7" s="627">
        <v>108551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4114181</v>
      </c>
      <c r="CS7" s="624"/>
      <c r="CT7" s="624"/>
      <c r="CU7" s="624"/>
      <c r="CV7" s="624"/>
      <c r="CW7" s="624"/>
      <c r="CX7" s="624"/>
      <c r="CY7" s="625"/>
      <c r="CZ7" s="626">
        <v>21.2</v>
      </c>
      <c r="DA7" s="626"/>
      <c r="DB7" s="626"/>
      <c r="DC7" s="626"/>
      <c r="DD7" s="632">
        <v>36834</v>
      </c>
      <c r="DE7" s="624"/>
      <c r="DF7" s="624"/>
      <c r="DG7" s="624"/>
      <c r="DH7" s="624"/>
      <c r="DI7" s="624"/>
      <c r="DJ7" s="624"/>
      <c r="DK7" s="624"/>
      <c r="DL7" s="624"/>
      <c r="DM7" s="624"/>
      <c r="DN7" s="624"/>
      <c r="DO7" s="624"/>
      <c r="DP7" s="625"/>
      <c r="DQ7" s="632">
        <v>1865165</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34505</v>
      </c>
      <c r="S8" s="624"/>
      <c r="T8" s="624"/>
      <c r="U8" s="624"/>
      <c r="V8" s="624"/>
      <c r="W8" s="624"/>
      <c r="X8" s="624"/>
      <c r="Y8" s="625"/>
      <c r="Z8" s="626">
        <v>0.2</v>
      </c>
      <c r="AA8" s="626"/>
      <c r="AB8" s="626"/>
      <c r="AC8" s="626"/>
      <c r="AD8" s="627">
        <v>34505</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45253</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5421314</v>
      </c>
      <c r="CS8" s="624"/>
      <c r="CT8" s="624"/>
      <c r="CU8" s="624"/>
      <c r="CV8" s="624"/>
      <c r="CW8" s="624"/>
      <c r="CX8" s="624"/>
      <c r="CY8" s="625"/>
      <c r="CZ8" s="626">
        <v>27.9</v>
      </c>
      <c r="DA8" s="626"/>
      <c r="DB8" s="626"/>
      <c r="DC8" s="626"/>
      <c r="DD8" s="632">
        <v>2343</v>
      </c>
      <c r="DE8" s="624"/>
      <c r="DF8" s="624"/>
      <c r="DG8" s="624"/>
      <c r="DH8" s="624"/>
      <c r="DI8" s="624"/>
      <c r="DJ8" s="624"/>
      <c r="DK8" s="624"/>
      <c r="DL8" s="624"/>
      <c r="DM8" s="624"/>
      <c r="DN8" s="624"/>
      <c r="DO8" s="624"/>
      <c r="DP8" s="625"/>
      <c r="DQ8" s="632">
        <v>2815700</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45918</v>
      </c>
      <c r="S9" s="624"/>
      <c r="T9" s="624"/>
      <c r="U9" s="624"/>
      <c r="V9" s="624"/>
      <c r="W9" s="624"/>
      <c r="X9" s="624"/>
      <c r="Y9" s="625"/>
      <c r="Z9" s="626">
        <v>0.2</v>
      </c>
      <c r="AA9" s="626"/>
      <c r="AB9" s="626"/>
      <c r="AC9" s="626"/>
      <c r="AD9" s="627">
        <v>45918</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1207744</v>
      </c>
      <c r="BH9" s="624"/>
      <c r="BI9" s="624"/>
      <c r="BJ9" s="624"/>
      <c r="BK9" s="624"/>
      <c r="BL9" s="624"/>
      <c r="BM9" s="624"/>
      <c r="BN9" s="625"/>
      <c r="BO9" s="626">
        <v>27.5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924184</v>
      </c>
      <c r="CS9" s="624"/>
      <c r="CT9" s="624"/>
      <c r="CU9" s="624"/>
      <c r="CV9" s="624"/>
      <c r="CW9" s="624"/>
      <c r="CX9" s="624"/>
      <c r="CY9" s="625"/>
      <c r="CZ9" s="626">
        <v>4.8</v>
      </c>
      <c r="DA9" s="626"/>
      <c r="DB9" s="626"/>
      <c r="DC9" s="626"/>
      <c r="DD9" s="632">
        <v>2180</v>
      </c>
      <c r="DE9" s="624"/>
      <c r="DF9" s="624"/>
      <c r="DG9" s="624"/>
      <c r="DH9" s="624"/>
      <c r="DI9" s="624"/>
      <c r="DJ9" s="624"/>
      <c r="DK9" s="624"/>
      <c r="DL9" s="624"/>
      <c r="DM9" s="624"/>
      <c r="DN9" s="624"/>
      <c r="DO9" s="624"/>
      <c r="DP9" s="625"/>
      <c r="DQ9" s="632">
        <v>761825</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100256</v>
      </c>
      <c r="BH10" s="624"/>
      <c r="BI10" s="624"/>
      <c r="BJ10" s="624"/>
      <c r="BK10" s="624"/>
      <c r="BL10" s="624"/>
      <c r="BM10" s="624"/>
      <c r="BN10" s="625"/>
      <c r="BO10" s="626">
        <v>2.2999999999999998</v>
      </c>
      <c r="BP10" s="626"/>
      <c r="BQ10" s="626"/>
      <c r="BR10" s="626"/>
      <c r="BS10" s="627">
        <v>16763</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22229</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10729</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747995</v>
      </c>
      <c r="S11" s="624"/>
      <c r="T11" s="624"/>
      <c r="U11" s="624"/>
      <c r="V11" s="624"/>
      <c r="W11" s="624"/>
      <c r="X11" s="624"/>
      <c r="Y11" s="625"/>
      <c r="Z11" s="628">
        <v>3.6</v>
      </c>
      <c r="AA11" s="629"/>
      <c r="AB11" s="629"/>
      <c r="AC11" s="635"/>
      <c r="AD11" s="632">
        <v>747995</v>
      </c>
      <c r="AE11" s="624"/>
      <c r="AF11" s="624"/>
      <c r="AG11" s="624"/>
      <c r="AH11" s="624"/>
      <c r="AI11" s="624"/>
      <c r="AJ11" s="624"/>
      <c r="AK11" s="625"/>
      <c r="AL11" s="628">
        <v>8</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320232</v>
      </c>
      <c r="BH11" s="624"/>
      <c r="BI11" s="624"/>
      <c r="BJ11" s="624"/>
      <c r="BK11" s="624"/>
      <c r="BL11" s="624"/>
      <c r="BM11" s="624"/>
      <c r="BN11" s="625"/>
      <c r="BO11" s="626">
        <v>7.3</v>
      </c>
      <c r="BP11" s="626"/>
      <c r="BQ11" s="626"/>
      <c r="BR11" s="626"/>
      <c r="BS11" s="627">
        <v>91788</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805078</v>
      </c>
      <c r="CS11" s="624"/>
      <c r="CT11" s="624"/>
      <c r="CU11" s="624"/>
      <c r="CV11" s="624"/>
      <c r="CW11" s="624"/>
      <c r="CX11" s="624"/>
      <c r="CY11" s="625"/>
      <c r="CZ11" s="626">
        <v>4.0999999999999996</v>
      </c>
      <c r="DA11" s="626"/>
      <c r="DB11" s="626"/>
      <c r="DC11" s="626"/>
      <c r="DD11" s="632">
        <v>218348</v>
      </c>
      <c r="DE11" s="624"/>
      <c r="DF11" s="624"/>
      <c r="DG11" s="624"/>
      <c r="DH11" s="624"/>
      <c r="DI11" s="624"/>
      <c r="DJ11" s="624"/>
      <c r="DK11" s="624"/>
      <c r="DL11" s="624"/>
      <c r="DM11" s="624"/>
      <c r="DN11" s="624"/>
      <c r="DO11" s="624"/>
      <c r="DP11" s="625"/>
      <c r="DQ11" s="632">
        <v>312667</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63533</v>
      </c>
      <c r="S12" s="624"/>
      <c r="T12" s="624"/>
      <c r="U12" s="624"/>
      <c r="V12" s="624"/>
      <c r="W12" s="624"/>
      <c r="X12" s="624"/>
      <c r="Y12" s="625"/>
      <c r="Z12" s="626">
        <v>0.3</v>
      </c>
      <c r="AA12" s="626"/>
      <c r="AB12" s="626"/>
      <c r="AC12" s="626"/>
      <c r="AD12" s="627">
        <v>63533</v>
      </c>
      <c r="AE12" s="627"/>
      <c r="AF12" s="627"/>
      <c r="AG12" s="627"/>
      <c r="AH12" s="627"/>
      <c r="AI12" s="627"/>
      <c r="AJ12" s="627"/>
      <c r="AK12" s="627"/>
      <c r="AL12" s="628">
        <v>0.7</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2328028</v>
      </c>
      <c r="BH12" s="624"/>
      <c r="BI12" s="624"/>
      <c r="BJ12" s="624"/>
      <c r="BK12" s="624"/>
      <c r="BL12" s="624"/>
      <c r="BM12" s="624"/>
      <c r="BN12" s="625"/>
      <c r="BO12" s="626">
        <v>53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773054</v>
      </c>
      <c r="CS12" s="624"/>
      <c r="CT12" s="624"/>
      <c r="CU12" s="624"/>
      <c r="CV12" s="624"/>
      <c r="CW12" s="624"/>
      <c r="CX12" s="624"/>
      <c r="CY12" s="625"/>
      <c r="CZ12" s="626">
        <v>4</v>
      </c>
      <c r="DA12" s="626"/>
      <c r="DB12" s="626"/>
      <c r="DC12" s="626"/>
      <c r="DD12" s="632">
        <v>23761</v>
      </c>
      <c r="DE12" s="624"/>
      <c r="DF12" s="624"/>
      <c r="DG12" s="624"/>
      <c r="DH12" s="624"/>
      <c r="DI12" s="624"/>
      <c r="DJ12" s="624"/>
      <c r="DK12" s="624"/>
      <c r="DL12" s="624"/>
      <c r="DM12" s="624"/>
      <c r="DN12" s="624"/>
      <c r="DO12" s="624"/>
      <c r="DP12" s="625"/>
      <c r="DQ12" s="632">
        <v>467457</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2327903</v>
      </c>
      <c r="BH13" s="624"/>
      <c r="BI13" s="624"/>
      <c r="BJ13" s="624"/>
      <c r="BK13" s="624"/>
      <c r="BL13" s="624"/>
      <c r="BM13" s="624"/>
      <c r="BN13" s="625"/>
      <c r="BO13" s="626">
        <v>53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2456360</v>
      </c>
      <c r="CS13" s="624"/>
      <c r="CT13" s="624"/>
      <c r="CU13" s="624"/>
      <c r="CV13" s="624"/>
      <c r="CW13" s="624"/>
      <c r="CX13" s="624"/>
      <c r="CY13" s="625"/>
      <c r="CZ13" s="626">
        <v>12.6</v>
      </c>
      <c r="DA13" s="626"/>
      <c r="DB13" s="626"/>
      <c r="DC13" s="626"/>
      <c r="DD13" s="632">
        <v>1514442</v>
      </c>
      <c r="DE13" s="624"/>
      <c r="DF13" s="624"/>
      <c r="DG13" s="624"/>
      <c r="DH13" s="624"/>
      <c r="DI13" s="624"/>
      <c r="DJ13" s="624"/>
      <c r="DK13" s="624"/>
      <c r="DL13" s="624"/>
      <c r="DM13" s="624"/>
      <c r="DN13" s="624"/>
      <c r="DO13" s="624"/>
      <c r="DP13" s="625"/>
      <c r="DQ13" s="632">
        <v>1122283</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104736</v>
      </c>
      <c r="BH14" s="624"/>
      <c r="BI14" s="624"/>
      <c r="BJ14" s="624"/>
      <c r="BK14" s="624"/>
      <c r="BL14" s="624"/>
      <c r="BM14" s="624"/>
      <c r="BN14" s="625"/>
      <c r="BO14" s="626">
        <v>2.4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612364</v>
      </c>
      <c r="CS14" s="624"/>
      <c r="CT14" s="624"/>
      <c r="CU14" s="624"/>
      <c r="CV14" s="624"/>
      <c r="CW14" s="624"/>
      <c r="CX14" s="624"/>
      <c r="CY14" s="625"/>
      <c r="CZ14" s="626">
        <v>3.2</v>
      </c>
      <c r="DA14" s="626"/>
      <c r="DB14" s="626"/>
      <c r="DC14" s="626"/>
      <c r="DD14" s="632">
        <v>4000</v>
      </c>
      <c r="DE14" s="624"/>
      <c r="DF14" s="624"/>
      <c r="DG14" s="624"/>
      <c r="DH14" s="624"/>
      <c r="DI14" s="624"/>
      <c r="DJ14" s="624"/>
      <c r="DK14" s="624"/>
      <c r="DL14" s="624"/>
      <c r="DM14" s="624"/>
      <c r="DN14" s="624"/>
      <c r="DO14" s="624"/>
      <c r="DP14" s="625"/>
      <c r="DQ14" s="632">
        <v>598905</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17891</v>
      </c>
      <c r="S15" s="624"/>
      <c r="T15" s="624"/>
      <c r="U15" s="624"/>
      <c r="V15" s="624"/>
      <c r="W15" s="624"/>
      <c r="X15" s="624"/>
      <c r="Y15" s="625"/>
      <c r="Z15" s="626">
        <v>0.1</v>
      </c>
      <c r="AA15" s="626"/>
      <c r="AB15" s="626"/>
      <c r="AC15" s="626"/>
      <c r="AD15" s="627">
        <v>17891</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203290</v>
      </c>
      <c r="BH15" s="624"/>
      <c r="BI15" s="624"/>
      <c r="BJ15" s="624"/>
      <c r="BK15" s="624"/>
      <c r="BL15" s="624"/>
      <c r="BM15" s="624"/>
      <c r="BN15" s="625"/>
      <c r="BO15" s="626">
        <v>4.5999999999999996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1818555</v>
      </c>
      <c r="CS15" s="624"/>
      <c r="CT15" s="624"/>
      <c r="CU15" s="624"/>
      <c r="CV15" s="624"/>
      <c r="CW15" s="624"/>
      <c r="CX15" s="624"/>
      <c r="CY15" s="625"/>
      <c r="CZ15" s="626">
        <v>9.4</v>
      </c>
      <c r="DA15" s="626"/>
      <c r="DB15" s="626"/>
      <c r="DC15" s="626"/>
      <c r="DD15" s="632">
        <v>293126</v>
      </c>
      <c r="DE15" s="624"/>
      <c r="DF15" s="624"/>
      <c r="DG15" s="624"/>
      <c r="DH15" s="624"/>
      <c r="DI15" s="624"/>
      <c r="DJ15" s="624"/>
      <c r="DK15" s="624"/>
      <c r="DL15" s="624"/>
      <c r="DM15" s="624"/>
      <c r="DN15" s="624"/>
      <c r="DO15" s="624"/>
      <c r="DP15" s="625"/>
      <c r="DQ15" s="632">
        <v>1346223</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103314</v>
      </c>
      <c r="S16" s="624"/>
      <c r="T16" s="624"/>
      <c r="U16" s="624"/>
      <c r="V16" s="624"/>
      <c r="W16" s="624"/>
      <c r="X16" s="624"/>
      <c r="Y16" s="625"/>
      <c r="Z16" s="626">
        <v>0.5</v>
      </c>
      <c r="AA16" s="626"/>
      <c r="AB16" s="626"/>
      <c r="AC16" s="626"/>
      <c r="AD16" s="627">
        <v>103314</v>
      </c>
      <c r="AE16" s="627"/>
      <c r="AF16" s="627"/>
      <c r="AG16" s="627"/>
      <c r="AH16" s="627"/>
      <c r="AI16" s="627"/>
      <c r="AJ16" s="627"/>
      <c r="AK16" s="627"/>
      <c r="AL16" s="628">
        <v>1.1000000000000001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422145</v>
      </c>
      <c r="CS16" s="624"/>
      <c r="CT16" s="624"/>
      <c r="CU16" s="624"/>
      <c r="CV16" s="624"/>
      <c r="CW16" s="624"/>
      <c r="CX16" s="624"/>
      <c r="CY16" s="625"/>
      <c r="CZ16" s="626">
        <v>2.2000000000000002</v>
      </c>
      <c r="DA16" s="626"/>
      <c r="DB16" s="626"/>
      <c r="DC16" s="626"/>
      <c r="DD16" s="632" t="s">
        <v>122</v>
      </c>
      <c r="DE16" s="624"/>
      <c r="DF16" s="624"/>
      <c r="DG16" s="624"/>
      <c r="DH16" s="624"/>
      <c r="DI16" s="624"/>
      <c r="DJ16" s="624"/>
      <c r="DK16" s="624"/>
      <c r="DL16" s="624"/>
      <c r="DM16" s="624"/>
      <c r="DN16" s="624"/>
      <c r="DO16" s="624"/>
      <c r="DP16" s="625"/>
      <c r="DQ16" s="632">
        <v>1275</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151338</v>
      </c>
      <c r="S17" s="624"/>
      <c r="T17" s="624"/>
      <c r="U17" s="624"/>
      <c r="V17" s="624"/>
      <c r="W17" s="624"/>
      <c r="X17" s="624"/>
      <c r="Y17" s="625"/>
      <c r="Z17" s="626">
        <v>0.7</v>
      </c>
      <c r="AA17" s="626"/>
      <c r="AB17" s="626"/>
      <c r="AC17" s="626"/>
      <c r="AD17" s="627">
        <v>151338</v>
      </c>
      <c r="AE17" s="627"/>
      <c r="AF17" s="627"/>
      <c r="AG17" s="627"/>
      <c r="AH17" s="627"/>
      <c r="AI17" s="627"/>
      <c r="AJ17" s="627"/>
      <c r="AK17" s="627"/>
      <c r="AL17" s="628">
        <v>1.6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1905001</v>
      </c>
      <c r="CS17" s="624"/>
      <c r="CT17" s="624"/>
      <c r="CU17" s="624"/>
      <c r="CV17" s="624"/>
      <c r="CW17" s="624"/>
      <c r="CX17" s="624"/>
      <c r="CY17" s="625"/>
      <c r="CZ17" s="626">
        <v>9.8000000000000007</v>
      </c>
      <c r="DA17" s="626"/>
      <c r="DB17" s="626"/>
      <c r="DC17" s="626"/>
      <c r="DD17" s="632" t="s">
        <v>122</v>
      </c>
      <c r="DE17" s="624"/>
      <c r="DF17" s="624"/>
      <c r="DG17" s="624"/>
      <c r="DH17" s="624"/>
      <c r="DI17" s="624"/>
      <c r="DJ17" s="624"/>
      <c r="DK17" s="624"/>
      <c r="DL17" s="624"/>
      <c r="DM17" s="624"/>
      <c r="DN17" s="624"/>
      <c r="DO17" s="624"/>
      <c r="DP17" s="625"/>
      <c r="DQ17" s="632">
        <v>1901570</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19846</v>
      </c>
      <c r="S18" s="624"/>
      <c r="T18" s="624"/>
      <c r="U18" s="624"/>
      <c r="V18" s="624"/>
      <c r="W18" s="624"/>
      <c r="X18" s="624"/>
      <c r="Y18" s="625"/>
      <c r="Z18" s="626">
        <v>0.1</v>
      </c>
      <c r="AA18" s="626"/>
      <c r="AB18" s="626"/>
      <c r="AC18" s="626"/>
      <c r="AD18" s="627">
        <v>19846</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120131</v>
      </c>
      <c r="S19" s="624"/>
      <c r="T19" s="624"/>
      <c r="U19" s="624"/>
      <c r="V19" s="624"/>
      <c r="W19" s="624"/>
      <c r="X19" s="624"/>
      <c r="Y19" s="625"/>
      <c r="Z19" s="626">
        <v>0.6</v>
      </c>
      <c r="AA19" s="626"/>
      <c r="AB19" s="626"/>
      <c r="AC19" s="626"/>
      <c r="AD19" s="627">
        <v>120131</v>
      </c>
      <c r="AE19" s="627"/>
      <c r="AF19" s="627"/>
      <c r="AG19" s="627"/>
      <c r="AH19" s="627"/>
      <c r="AI19" s="627"/>
      <c r="AJ19" s="627"/>
      <c r="AK19" s="627"/>
      <c r="AL19" s="628">
        <v>1.3</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85423</v>
      </c>
      <c r="BH19" s="624"/>
      <c r="BI19" s="624"/>
      <c r="BJ19" s="624"/>
      <c r="BK19" s="624"/>
      <c r="BL19" s="624"/>
      <c r="BM19" s="624"/>
      <c r="BN19" s="625"/>
      <c r="BO19" s="626">
        <v>1.9</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11361</v>
      </c>
      <c r="S20" s="624"/>
      <c r="T20" s="624"/>
      <c r="U20" s="624"/>
      <c r="V20" s="624"/>
      <c r="W20" s="624"/>
      <c r="X20" s="624"/>
      <c r="Y20" s="625"/>
      <c r="Z20" s="626">
        <v>0.1</v>
      </c>
      <c r="AA20" s="626"/>
      <c r="AB20" s="626"/>
      <c r="AC20" s="626"/>
      <c r="AD20" s="627">
        <v>11361</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85423</v>
      </c>
      <c r="BH20" s="624"/>
      <c r="BI20" s="624"/>
      <c r="BJ20" s="624"/>
      <c r="BK20" s="624"/>
      <c r="BL20" s="624"/>
      <c r="BM20" s="624"/>
      <c r="BN20" s="625"/>
      <c r="BO20" s="626">
        <v>1.9</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19420178</v>
      </c>
      <c r="CS20" s="624"/>
      <c r="CT20" s="624"/>
      <c r="CU20" s="624"/>
      <c r="CV20" s="624"/>
      <c r="CW20" s="624"/>
      <c r="CX20" s="624"/>
      <c r="CY20" s="625"/>
      <c r="CZ20" s="626">
        <v>100</v>
      </c>
      <c r="DA20" s="626"/>
      <c r="DB20" s="626"/>
      <c r="DC20" s="626"/>
      <c r="DD20" s="632">
        <v>2095034</v>
      </c>
      <c r="DE20" s="624"/>
      <c r="DF20" s="624"/>
      <c r="DG20" s="624"/>
      <c r="DH20" s="624"/>
      <c r="DI20" s="624"/>
      <c r="DJ20" s="624"/>
      <c r="DK20" s="624"/>
      <c r="DL20" s="624"/>
      <c r="DM20" s="624"/>
      <c r="DN20" s="624"/>
      <c r="DO20" s="624"/>
      <c r="DP20" s="625"/>
      <c r="DQ20" s="632">
        <v>11349512</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4214174</v>
      </c>
      <c r="S21" s="624"/>
      <c r="T21" s="624"/>
      <c r="U21" s="624"/>
      <c r="V21" s="624"/>
      <c r="W21" s="624"/>
      <c r="X21" s="624"/>
      <c r="Y21" s="625"/>
      <c r="Z21" s="626">
        <v>20.399999999999999</v>
      </c>
      <c r="AA21" s="626"/>
      <c r="AB21" s="626"/>
      <c r="AC21" s="626"/>
      <c r="AD21" s="627">
        <v>3559224</v>
      </c>
      <c r="AE21" s="627"/>
      <c r="AF21" s="627"/>
      <c r="AG21" s="627"/>
      <c r="AH21" s="627"/>
      <c r="AI21" s="627"/>
      <c r="AJ21" s="627"/>
      <c r="AK21" s="627"/>
      <c r="AL21" s="628">
        <v>38.299999999999997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85423</v>
      </c>
      <c r="BH21" s="624"/>
      <c r="BI21" s="624"/>
      <c r="BJ21" s="624"/>
      <c r="BK21" s="624"/>
      <c r="BL21" s="624"/>
      <c r="BM21" s="624"/>
      <c r="BN21" s="625"/>
      <c r="BO21" s="626">
        <v>1.9</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3559224</v>
      </c>
      <c r="S22" s="624"/>
      <c r="T22" s="624"/>
      <c r="U22" s="624"/>
      <c r="V22" s="624"/>
      <c r="W22" s="624"/>
      <c r="X22" s="624"/>
      <c r="Y22" s="625"/>
      <c r="Z22" s="626">
        <v>17.2</v>
      </c>
      <c r="AA22" s="626"/>
      <c r="AB22" s="626"/>
      <c r="AC22" s="626"/>
      <c r="AD22" s="627">
        <v>3559224</v>
      </c>
      <c r="AE22" s="627"/>
      <c r="AF22" s="627"/>
      <c r="AG22" s="627"/>
      <c r="AH22" s="627"/>
      <c r="AI22" s="627"/>
      <c r="AJ22" s="627"/>
      <c r="AK22" s="627"/>
      <c r="AL22" s="628">
        <v>38.299999999999997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654950</v>
      </c>
      <c r="S23" s="624"/>
      <c r="T23" s="624"/>
      <c r="U23" s="624"/>
      <c r="V23" s="624"/>
      <c r="W23" s="624"/>
      <c r="X23" s="624"/>
      <c r="Y23" s="625"/>
      <c r="Z23" s="626">
        <v>3.2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8064112</v>
      </c>
      <c r="CS24" s="613"/>
      <c r="CT24" s="613"/>
      <c r="CU24" s="613"/>
      <c r="CV24" s="613"/>
      <c r="CW24" s="613"/>
      <c r="CX24" s="613"/>
      <c r="CY24" s="614"/>
      <c r="CZ24" s="617">
        <v>41.5</v>
      </c>
      <c r="DA24" s="618"/>
      <c r="DB24" s="618"/>
      <c r="DC24" s="634"/>
      <c r="DD24" s="658">
        <v>5647349</v>
      </c>
      <c r="DE24" s="613"/>
      <c r="DF24" s="613"/>
      <c r="DG24" s="613"/>
      <c r="DH24" s="613"/>
      <c r="DI24" s="613"/>
      <c r="DJ24" s="613"/>
      <c r="DK24" s="614"/>
      <c r="DL24" s="658">
        <v>4817993</v>
      </c>
      <c r="DM24" s="613"/>
      <c r="DN24" s="613"/>
      <c r="DO24" s="613"/>
      <c r="DP24" s="613"/>
      <c r="DQ24" s="613"/>
      <c r="DR24" s="613"/>
      <c r="DS24" s="613"/>
      <c r="DT24" s="613"/>
      <c r="DU24" s="613"/>
      <c r="DV24" s="614"/>
      <c r="DW24" s="617">
        <v>51.6</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9916153</v>
      </c>
      <c r="S25" s="624"/>
      <c r="T25" s="624"/>
      <c r="U25" s="624"/>
      <c r="V25" s="624"/>
      <c r="W25" s="624"/>
      <c r="X25" s="624"/>
      <c r="Y25" s="625"/>
      <c r="Z25" s="626">
        <v>48</v>
      </c>
      <c r="AA25" s="626"/>
      <c r="AB25" s="626"/>
      <c r="AC25" s="626"/>
      <c r="AD25" s="627">
        <v>9261203</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2778633</v>
      </c>
      <c r="CS25" s="655"/>
      <c r="CT25" s="655"/>
      <c r="CU25" s="655"/>
      <c r="CV25" s="655"/>
      <c r="CW25" s="655"/>
      <c r="CX25" s="655"/>
      <c r="CY25" s="656"/>
      <c r="CZ25" s="628">
        <v>14.3</v>
      </c>
      <c r="DA25" s="653"/>
      <c r="DB25" s="653"/>
      <c r="DC25" s="657"/>
      <c r="DD25" s="632">
        <v>2489131</v>
      </c>
      <c r="DE25" s="655"/>
      <c r="DF25" s="655"/>
      <c r="DG25" s="655"/>
      <c r="DH25" s="655"/>
      <c r="DI25" s="655"/>
      <c r="DJ25" s="655"/>
      <c r="DK25" s="656"/>
      <c r="DL25" s="632">
        <v>2308438</v>
      </c>
      <c r="DM25" s="655"/>
      <c r="DN25" s="655"/>
      <c r="DO25" s="655"/>
      <c r="DP25" s="655"/>
      <c r="DQ25" s="655"/>
      <c r="DR25" s="655"/>
      <c r="DS25" s="655"/>
      <c r="DT25" s="655"/>
      <c r="DU25" s="655"/>
      <c r="DV25" s="656"/>
      <c r="DW25" s="628">
        <v>24.7</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1895</v>
      </c>
      <c r="S26" s="624"/>
      <c r="T26" s="624"/>
      <c r="U26" s="624"/>
      <c r="V26" s="624"/>
      <c r="W26" s="624"/>
      <c r="X26" s="624"/>
      <c r="Y26" s="625"/>
      <c r="Z26" s="626">
        <v>0</v>
      </c>
      <c r="AA26" s="626"/>
      <c r="AB26" s="626"/>
      <c r="AC26" s="626"/>
      <c r="AD26" s="627">
        <v>1895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1812302</v>
      </c>
      <c r="CS26" s="624"/>
      <c r="CT26" s="624"/>
      <c r="CU26" s="624"/>
      <c r="CV26" s="624"/>
      <c r="CW26" s="624"/>
      <c r="CX26" s="624"/>
      <c r="CY26" s="625"/>
      <c r="CZ26" s="628">
        <v>9.3000000000000007</v>
      </c>
      <c r="DA26" s="653"/>
      <c r="DB26" s="653"/>
      <c r="DC26" s="657"/>
      <c r="DD26" s="632">
        <v>1605320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218177</v>
      </c>
      <c r="S27" s="624"/>
      <c r="T27" s="624"/>
      <c r="U27" s="624"/>
      <c r="V27" s="624"/>
      <c r="W27" s="624"/>
      <c r="X27" s="624"/>
      <c r="Y27" s="625"/>
      <c r="Z27" s="626">
        <v>1.1000000000000001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4394962</v>
      </c>
      <c r="BH27" s="624"/>
      <c r="BI27" s="624"/>
      <c r="BJ27" s="624"/>
      <c r="BK27" s="624"/>
      <c r="BL27" s="624"/>
      <c r="BM27" s="624"/>
      <c r="BN27" s="625"/>
      <c r="BO27" s="626">
        <v>100</v>
      </c>
      <c r="BP27" s="626"/>
      <c r="BQ27" s="626"/>
      <c r="BR27" s="626"/>
      <c r="BS27" s="627">
        <v>108551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3380478</v>
      </c>
      <c r="CS27" s="655"/>
      <c r="CT27" s="655"/>
      <c r="CU27" s="655"/>
      <c r="CV27" s="655"/>
      <c r="CW27" s="655"/>
      <c r="CX27" s="655"/>
      <c r="CY27" s="656"/>
      <c r="CZ27" s="628">
        <v>17.399999999999999</v>
      </c>
      <c r="DA27" s="653"/>
      <c r="DB27" s="653"/>
      <c r="DC27" s="657"/>
      <c r="DD27" s="632">
        <v>1256648</v>
      </c>
      <c r="DE27" s="655"/>
      <c r="DF27" s="655"/>
      <c r="DG27" s="655"/>
      <c r="DH27" s="655"/>
      <c r="DI27" s="655"/>
      <c r="DJ27" s="655"/>
      <c r="DK27" s="656"/>
      <c r="DL27" s="632">
        <v>907624</v>
      </c>
      <c r="DM27" s="655"/>
      <c r="DN27" s="655"/>
      <c r="DO27" s="655"/>
      <c r="DP27" s="655"/>
      <c r="DQ27" s="655"/>
      <c r="DR27" s="655"/>
      <c r="DS27" s="655"/>
      <c r="DT27" s="655"/>
      <c r="DU27" s="655"/>
      <c r="DV27" s="656"/>
      <c r="DW27" s="628">
        <v>9.6999999999999993</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111024</v>
      </c>
      <c r="S28" s="624"/>
      <c r="T28" s="624"/>
      <c r="U28" s="624"/>
      <c r="V28" s="624"/>
      <c r="W28" s="624"/>
      <c r="X28" s="624"/>
      <c r="Y28" s="625"/>
      <c r="Z28" s="626">
        <v>0.5</v>
      </c>
      <c r="AA28" s="626"/>
      <c r="AB28" s="626"/>
      <c r="AC28" s="626"/>
      <c r="AD28" s="627">
        <v>18521</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1905001</v>
      </c>
      <c r="CS28" s="624"/>
      <c r="CT28" s="624"/>
      <c r="CU28" s="624"/>
      <c r="CV28" s="624"/>
      <c r="CW28" s="624"/>
      <c r="CX28" s="624"/>
      <c r="CY28" s="625"/>
      <c r="CZ28" s="628">
        <v>9.8000000000000007</v>
      </c>
      <c r="DA28" s="653"/>
      <c r="DB28" s="653"/>
      <c r="DC28" s="657"/>
      <c r="DD28" s="632">
        <v>1901570</v>
      </c>
      <c r="DE28" s="624"/>
      <c r="DF28" s="624"/>
      <c r="DG28" s="624"/>
      <c r="DH28" s="624"/>
      <c r="DI28" s="624"/>
      <c r="DJ28" s="624"/>
      <c r="DK28" s="625"/>
      <c r="DL28" s="632">
        <v>1601931</v>
      </c>
      <c r="DM28" s="624"/>
      <c r="DN28" s="624"/>
      <c r="DO28" s="624"/>
      <c r="DP28" s="624"/>
      <c r="DQ28" s="624"/>
      <c r="DR28" s="624"/>
      <c r="DS28" s="624"/>
      <c r="DT28" s="624"/>
      <c r="DU28" s="624"/>
      <c r="DV28" s="625"/>
      <c r="DW28" s="628">
        <v>17.2</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75998</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1905001</v>
      </c>
      <c r="CS29" s="655"/>
      <c r="CT29" s="655"/>
      <c r="CU29" s="655"/>
      <c r="CV29" s="655"/>
      <c r="CW29" s="655"/>
      <c r="CX29" s="655"/>
      <c r="CY29" s="656"/>
      <c r="CZ29" s="628">
        <v>9.8000000000000007</v>
      </c>
      <c r="DA29" s="653"/>
      <c r="DB29" s="653"/>
      <c r="DC29" s="657"/>
      <c r="DD29" s="632">
        <v>1901570</v>
      </c>
      <c r="DE29" s="655"/>
      <c r="DF29" s="655"/>
      <c r="DG29" s="655"/>
      <c r="DH29" s="655"/>
      <c r="DI29" s="655"/>
      <c r="DJ29" s="655"/>
      <c r="DK29" s="656"/>
      <c r="DL29" s="632">
        <v>1601931</v>
      </c>
      <c r="DM29" s="655"/>
      <c r="DN29" s="655"/>
      <c r="DO29" s="655"/>
      <c r="DP29" s="655"/>
      <c r="DQ29" s="655"/>
      <c r="DR29" s="655"/>
      <c r="DS29" s="655"/>
      <c r="DT29" s="655"/>
      <c r="DU29" s="655"/>
      <c r="DV29" s="656"/>
      <c r="DW29" s="628">
        <v>17.2</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3138970</v>
      </c>
      <c r="S30" s="624"/>
      <c r="T30" s="624"/>
      <c r="U30" s="624"/>
      <c r="V30" s="624"/>
      <c r="W30" s="624"/>
      <c r="X30" s="624"/>
      <c r="Y30" s="625"/>
      <c r="Z30" s="626">
        <v>15.2</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1859454</v>
      </c>
      <c r="CS30" s="624"/>
      <c r="CT30" s="624"/>
      <c r="CU30" s="624"/>
      <c r="CV30" s="624"/>
      <c r="CW30" s="624"/>
      <c r="CX30" s="624"/>
      <c r="CY30" s="625"/>
      <c r="CZ30" s="628">
        <v>9.6</v>
      </c>
      <c r="DA30" s="653"/>
      <c r="DB30" s="653"/>
      <c r="DC30" s="657"/>
      <c r="DD30" s="632">
        <v>1856023</v>
      </c>
      <c r="DE30" s="624"/>
      <c r="DF30" s="624"/>
      <c r="DG30" s="624"/>
      <c r="DH30" s="624"/>
      <c r="DI30" s="624"/>
      <c r="DJ30" s="624"/>
      <c r="DK30" s="625"/>
      <c r="DL30" s="632">
        <v>1557023</v>
      </c>
      <c r="DM30" s="624"/>
      <c r="DN30" s="624"/>
      <c r="DO30" s="624"/>
      <c r="DP30" s="624"/>
      <c r="DQ30" s="624"/>
      <c r="DR30" s="624"/>
      <c r="DS30" s="624"/>
      <c r="DT30" s="624"/>
      <c r="DU30" s="624"/>
      <c r="DV30" s="625"/>
      <c r="DW30" s="628">
        <v>16.7</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98.6</v>
      </c>
      <c r="BH31" s="667"/>
      <c r="BI31" s="667"/>
      <c r="BJ31" s="667"/>
      <c r="BK31" s="667"/>
      <c r="BL31" s="667"/>
      <c r="BM31" s="618">
        <v>95.9</v>
      </c>
      <c r="BN31" s="667"/>
      <c r="BO31" s="667"/>
      <c r="BP31" s="667"/>
      <c r="BQ31" s="668"/>
      <c r="BR31" s="679">
        <v>99.5</v>
      </c>
      <c r="BS31" s="667"/>
      <c r="BT31" s="667"/>
      <c r="BU31" s="667"/>
      <c r="BV31" s="667"/>
      <c r="BW31" s="667"/>
      <c r="BX31" s="618">
        <v>96.6</v>
      </c>
      <c r="BY31" s="667"/>
      <c r="BZ31" s="667"/>
      <c r="CA31" s="667"/>
      <c r="CB31" s="668"/>
      <c r="CD31" s="661"/>
      <c r="CE31" s="662"/>
      <c r="CF31" s="620" t="s">
        <v>300</v>
      </c>
      <c r="CG31" s="621"/>
      <c r="CH31" s="621"/>
      <c r="CI31" s="621"/>
      <c r="CJ31" s="621"/>
      <c r="CK31" s="621"/>
      <c r="CL31" s="621"/>
      <c r="CM31" s="621"/>
      <c r="CN31" s="621"/>
      <c r="CO31" s="621"/>
      <c r="CP31" s="621"/>
      <c r="CQ31" s="622"/>
      <c r="CR31" s="623">
        <v>45547</v>
      </c>
      <c r="CS31" s="655"/>
      <c r="CT31" s="655"/>
      <c r="CU31" s="655"/>
      <c r="CV31" s="655"/>
      <c r="CW31" s="655"/>
      <c r="CX31" s="655"/>
      <c r="CY31" s="656"/>
      <c r="CZ31" s="628">
        <v>0.2</v>
      </c>
      <c r="DA31" s="653"/>
      <c r="DB31" s="653"/>
      <c r="DC31" s="657"/>
      <c r="DD31" s="632">
        <v>45547</v>
      </c>
      <c r="DE31" s="655"/>
      <c r="DF31" s="655"/>
      <c r="DG31" s="655"/>
      <c r="DH31" s="655"/>
      <c r="DI31" s="655"/>
      <c r="DJ31" s="655"/>
      <c r="DK31" s="656"/>
      <c r="DL31" s="632">
        <v>44908</v>
      </c>
      <c r="DM31" s="655"/>
      <c r="DN31" s="655"/>
      <c r="DO31" s="655"/>
      <c r="DP31" s="655"/>
      <c r="DQ31" s="655"/>
      <c r="DR31" s="655"/>
      <c r="DS31" s="655"/>
      <c r="DT31" s="655"/>
      <c r="DU31" s="655"/>
      <c r="DV31" s="656"/>
      <c r="DW31" s="628">
        <v>0.5</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1521267</v>
      </c>
      <c r="S32" s="624"/>
      <c r="T32" s="624"/>
      <c r="U32" s="624"/>
      <c r="V32" s="624"/>
      <c r="W32" s="624"/>
      <c r="X32" s="624"/>
      <c r="Y32" s="625"/>
      <c r="Z32" s="626">
        <v>7.4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99.3</v>
      </c>
      <c r="BH32" s="655"/>
      <c r="BI32" s="655"/>
      <c r="BJ32" s="655"/>
      <c r="BK32" s="655"/>
      <c r="BL32" s="655"/>
      <c r="BM32" s="629">
        <v>98.3</v>
      </c>
      <c r="BN32" s="655"/>
      <c r="BO32" s="655"/>
      <c r="BP32" s="655"/>
      <c r="BQ32" s="678"/>
      <c r="BR32" s="680">
        <v>99.3</v>
      </c>
      <c r="BS32" s="655"/>
      <c r="BT32" s="655"/>
      <c r="BU32" s="655"/>
      <c r="BV32" s="655"/>
      <c r="BW32" s="655"/>
      <c r="BX32" s="629">
        <v>98.4</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39003</v>
      </c>
      <c r="S33" s="624"/>
      <c r="T33" s="624"/>
      <c r="U33" s="624"/>
      <c r="V33" s="624"/>
      <c r="W33" s="624"/>
      <c r="X33" s="624"/>
      <c r="Y33" s="625"/>
      <c r="Z33" s="626">
        <v>0.2</v>
      </c>
      <c r="AA33" s="626"/>
      <c r="AB33" s="626"/>
      <c r="AC33" s="626"/>
      <c r="AD33" s="627">
        <v>12856</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98</v>
      </c>
      <c r="BH33" s="682"/>
      <c r="BI33" s="682"/>
      <c r="BJ33" s="682"/>
      <c r="BK33" s="682"/>
      <c r="BL33" s="682"/>
      <c r="BM33" s="683">
        <v>93.7</v>
      </c>
      <c r="BN33" s="682"/>
      <c r="BO33" s="682"/>
      <c r="BP33" s="682"/>
      <c r="BQ33" s="684"/>
      <c r="BR33" s="681">
        <v>99.6</v>
      </c>
      <c r="BS33" s="682"/>
      <c r="BT33" s="682"/>
      <c r="BU33" s="682"/>
      <c r="BV33" s="682"/>
      <c r="BW33" s="682"/>
      <c r="BX33" s="683">
        <v>94.9</v>
      </c>
      <c r="BY33" s="682"/>
      <c r="BZ33" s="682"/>
      <c r="CA33" s="682"/>
      <c r="CB33" s="684"/>
      <c r="CD33" s="620" t="s">
        <v>307</v>
      </c>
      <c r="CE33" s="621"/>
      <c r="CF33" s="621"/>
      <c r="CG33" s="621"/>
      <c r="CH33" s="621"/>
      <c r="CI33" s="621"/>
      <c r="CJ33" s="621"/>
      <c r="CK33" s="621"/>
      <c r="CL33" s="621"/>
      <c r="CM33" s="621"/>
      <c r="CN33" s="621"/>
      <c r="CO33" s="621"/>
      <c r="CP33" s="621"/>
      <c r="CQ33" s="622"/>
      <c r="CR33" s="623">
        <v>8894881</v>
      </c>
      <c r="CS33" s="655"/>
      <c r="CT33" s="655"/>
      <c r="CU33" s="655"/>
      <c r="CV33" s="655"/>
      <c r="CW33" s="655"/>
      <c r="CX33" s="655"/>
      <c r="CY33" s="656"/>
      <c r="CZ33" s="628">
        <v>45.8</v>
      </c>
      <c r="DA33" s="653"/>
      <c r="DB33" s="653"/>
      <c r="DC33" s="657"/>
      <c r="DD33" s="632">
        <v>5245737</v>
      </c>
      <c r="DE33" s="655"/>
      <c r="DF33" s="655"/>
      <c r="DG33" s="655"/>
      <c r="DH33" s="655"/>
      <c r="DI33" s="655"/>
      <c r="DJ33" s="655"/>
      <c r="DK33" s="656"/>
      <c r="DL33" s="632">
        <v>4057754</v>
      </c>
      <c r="DM33" s="655"/>
      <c r="DN33" s="655"/>
      <c r="DO33" s="655"/>
      <c r="DP33" s="655"/>
      <c r="DQ33" s="655"/>
      <c r="DR33" s="655"/>
      <c r="DS33" s="655"/>
      <c r="DT33" s="655"/>
      <c r="DU33" s="655"/>
      <c r="DV33" s="656"/>
      <c r="DW33" s="628">
        <v>43.5</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1263288</v>
      </c>
      <c r="S34" s="624"/>
      <c r="T34" s="624"/>
      <c r="U34" s="624"/>
      <c r="V34" s="624"/>
      <c r="W34" s="624"/>
      <c r="X34" s="624"/>
      <c r="Y34" s="625"/>
      <c r="Z34" s="626">
        <v>6.1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2318757</v>
      </c>
      <c r="CS34" s="624"/>
      <c r="CT34" s="624"/>
      <c r="CU34" s="624"/>
      <c r="CV34" s="624"/>
      <c r="CW34" s="624"/>
      <c r="CX34" s="624"/>
      <c r="CY34" s="625"/>
      <c r="CZ34" s="628">
        <v>11.9</v>
      </c>
      <c r="DA34" s="653"/>
      <c r="DB34" s="653"/>
      <c r="DC34" s="657"/>
      <c r="DD34" s="632">
        <v>1385795</v>
      </c>
      <c r="DE34" s="624"/>
      <c r="DF34" s="624"/>
      <c r="DG34" s="624"/>
      <c r="DH34" s="624"/>
      <c r="DI34" s="624"/>
      <c r="DJ34" s="624"/>
      <c r="DK34" s="625"/>
      <c r="DL34" s="632">
        <v>1225774</v>
      </c>
      <c r="DM34" s="624"/>
      <c r="DN34" s="624"/>
      <c r="DO34" s="624"/>
      <c r="DP34" s="624"/>
      <c r="DQ34" s="624"/>
      <c r="DR34" s="624"/>
      <c r="DS34" s="624"/>
      <c r="DT34" s="624"/>
      <c r="DU34" s="624"/>
      <c r="DV34" s="625"/>
      <c r="DW34" s="628">
        <v>13.1</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1436241</v>
      </c>
      <c r="S35" s="624"/>
      <c r="T35" s="624"/>
      <c r="U35" s="624"/>
      <c r="V35" s="624"/>
      <c r="W35" s="624"/>
      <c r="X35" s="624"/>
      <c r="Y35" s="625"/>
      <c r="Z35" s="626">
        <v>7</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175005</v>
      </c>
      <c r="CS35" s="655"/>
      <c r="CT35" s="655"/>
      <c r="CU35" s="655"/>
      <c r="CV35" s="655"/>
      <c r="CW35" s="655"/>
      <c r="CX35" s="655"/>
      <c r="CY35" s="656"/>
      <c r="CZ35" s="628">
        <v>0.9</v>
      </c>
      <c r="DA35" s="653"/>
      <c r="DB35" s="653"/>
      <c r="DC35" s="657"/>
      <c r="DD35" s="632">
        <v>109223</v>
      </c>
      <c r="DE35" s="655"/>
      <c r="DF35" s="655"/>
      <c r="DG35" s="655"/>
      <c r="DH35" s="655"/>
      <c r="DI35" s="655"/>
      <c r="DJ35" s="655"/>
      <c r="DK35" s="656"/>
      <c r="DL35" s="632">
        <v>94354</v>
      </c>
      <c r="DM35" s="655"/>
      <c r="DN35" s="655"/>
      <c r="DO35" s="655"/>
      <c r="DP35" s="655"/>
      <c r="DQ35" s="655"/>
      <c r="DR35" s="655"/>
      <c r="DS35" s="655"/>
      <c r="DT35" s="655"/>
      <c r="DU35" s="655"/>
      <c r="DV35" s="656"/>
      <c r="DW35" s="628">
        <v>1</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1139806</v>
      </c>
      <c r="S36" s="624"/>
      <c r="T36" s="624"/>
      <c r="U36" s="624"/>
      <c r="V36" s="624"/>
      <c r="W36" s="624"/>
      <c r="X36" s="624"/>
      <c r="Y36" s="625"/>
      <c r="Z36" s="626">
        <v>5.5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1595367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119525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3541170</v>
      </c>
      <c r="CS36" s="624"/>
      <c r="CT36" s="624"/>
      <c r="CU36" s="624"/>
      <c r="CV36" s="624"/>
      <c r="CW36" s="624"/>
      <c r="CX36" s="624"/>
      <c r="CY36" s="625"/>
      <c r="CZ36" s="628">
        <v>18.2</v>
      </c>
      <c r="DA36" s="653"/>
      <c r="DB36" s="653"/>
      <c r="DC36" s="657"/>
      <c r="DD36" s="632">
        <v>2385601</v>
      </c>
      <c r="DE36" s="624"/>
      <c r="DF36" s="624"/>
      <c r="DG36" s="624"/>
      <c r="DH36" s="624"/>
      <c r="DI36" s="624"/>
      <c r="DJ36" s="624"/>
      <c r="DK36" s="625"/>
      <c r="DL36" s="632">
        <v>1897069</v>
      </c>
      <c r="DM36" s="624"/>
      <c r="DN36" s="624"/>
      <c r="DO36" s="624"/>
      <c r="DP36" s="624"/>
      <c r="DQ36" s="624"/>
      <c r="DR36" s="624"/>
      <c r="DS36" s="624"/>
      <c r="DT36" s="624"/>
      <c r="DU36" s="624"/>
      <c r="DV36" s="625"/>
      <c r="DW36" s="628">
        <v>20.3</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725105</v>
      </c>
      <c r="S37" s="624"/>
      <c r="T37" s="624"/>
      <c r="U37" s="624"/>
      <c r="V37" s="624"/>
      <c r="W37" s="624"/>
      <c r="X37" s="624"/>
      <c r="Y37" s="625"/>
      <c r="Z37" s="626">
        <v>3.5</v>
      </c>
      <c r="AA37" s="626"/>
      <c r="AB37" s="626"/>
      <c r="AC37" s="626"/>
      <c r="AD37" s="627">
        <v>552</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479695</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114643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1299734</v>
      </c>
      <c r="CS37" s="655"/>
      <c r="CT37" s="655"/>
      <c r="CU37" s="655"/>
      <c r="CV37" s="655"/>
      <c r="CW37" s="655"/>
      <c r="CX37" s="655"/>
      <c r="CY37" s="656"/>
      <c r="CZ37" s="628">
        <v>6.7</v>
      </c>
      <c r="DA37" s="653"/>
      <c r="DB37" s="653"/>
      <c r="DC37" s="657"/>
      <c r="DD37" s="632">
        <v>1140271</v>
      </c>
      <c r="DE37" s="655"/>
      <c r="DF37" s="655"/>
      <c r="DG37" s="655"/>
      <c r="DH37" s="655"/>
      <c r="DI37" s="655"/>
      <c r="DJ37" s="655"/>
      <c r="DK37" s="656"/>
      <c r="DL37" s="632">
        <v>1055277</v>
      </c>
      <c r="DM37" s="655"/>
      <c r="DN37" s="655"/>
      <c r="DO37" s="655"/>
      <c r="DP37" s="655"/>
      <c r="DQ37" s="655"/>
      <c r="DR37" s="655"/>
      <c r="DS37" s="655"/>
      <c r="DT37" s="655"/>
      <c r="DU37" s="655"/>
      <c r="DV37" s="656"/>
      <c r="DW37" s="628">
        <v>11.3</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1071315</v>
      </c>
      <c r="S38" s="624"/>
      <c r="T38" s="624"/>
      <c r="U38" s="624"/>
      <c r="V38" s="624"/>
      <c r="W38" s="624"/>
      <c r="X38" s="624"/>
      <c r="Y38" s="625"/>
      <c r="Z38" s="626">
        <v>5.2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115301</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3086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1000371</v>
      </c>
      <c r="CS38" s="624"/>
      <c r="CT38" s="624"/>
      <c r="CU38" s="624"/>
      <c r="CV38" s="624"/>
      <c r="CW38" s="624"/>
      <c r="CX38" s="624"/>
      <c r="CY38" s="625"/>
      <c r="CZ38" s="628">
        <v>5.2</v>
      </c>
      <c r="DA38" s="653"/>
      <c r="DB38" s="653"/>
      <c r="DC38" s="657"/>
      <c r="DD38" s="632">
        <v>846970</v>
      </c>
      <c r="DE38" s="624"/>
      <c r="DF38" s="624"/>
      <c r="DG38" s="624"/>
      <c r="DH38" s="624"/>
      <c r="DI38" s="624"/>
      <c r="DJ38" s="624"/>
      <c r="DK38" s="625"/>
      <c r="DL38" s="632">
        <v>840557</v>
      </c>
      <c r="DM38" s="624"/>
      <c r="DN38" s="624"/>
      <c r="DO38" s="624"/>
      <c r="DP38" s="624"/>
      <c r="DQ38" s="624"/>
      <c r="DR38" s="624"/>
      <c r="DS38" s="624"/>
      <c r="DT38" s="624"/>
      <c r="DU38" s="624"/>
      <c r="DV38" s="625"/>
      <c r="DW38" s="628">
        <v>9</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4492</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1762578</v>
      </c>
      <c r="CS39" s="655"/>
      <c r="CT39" s="655"/>
      <c r="CU39" s="655"/>
      <c r="CV39" s="655"/>
      <c r="CW39" s="655"/>
      <c r="CX39" s="655"/>
      <c r="CY39" s="656"/>
      <c r="CZ39" s="628">
        <v>9.1</v>
      </c>
      <c r="DA39" s="653"/>
      <c r="DB39" s="653"/>
      <c r="DC39" s="657"/>
      <c r="DD39" s="632">
        <v>505148</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35415</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107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97000</v>
      </c>
      <c r="CS40" s="624"/>
      <c r="CT40" s="624"/>
      <c r="CU40" s="624"/>
      <c r="CV40" s="624"/>
      <c r="CW40" s="624"/>
      <c r="CX40" s="624"/>
      <c r="CY40" s="625"/>
      <c r="CZ40" s="628">
        <v>0.5</v>
      </c>
      <c r="DA40" s="653"/>
      <c r="DB40" s="653"/>
      <c r="DC40" s="657"/>
      <c r="DD40" s="632">
        <v>13000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20658242</v>
      </c>
      <c r="S41" s="696"/>
      <c r="T41" s="696"/>
      <c r="U41" s="696"/>
      <c r="V41" s="696"/>
      <c r="W41" s="696"/>
      <c r="X41" s="696"/>
      <c r="Y41" s="700"/>
      <c r="Z41" s="701">
        <v>100</v>
      </c>
      <c r="AA41" s="701"/>
      <c r="AB41" s="701"/>
      <c r="AC41" s="701"/>
      <c r="AD41" s="702">
        <v>9295027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174226</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826145</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450</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2461185</v>
      </c>
      <c r="CS42" s="655"/>
      <c r="CT42" s="655"/>
      <c r="CU42" s="655"/>
      <c r="CV42" s="655"/>
      <c r="CW42" s="655"/>
      <c r="CX42" s="655"/>
      <c r="CY42" s="656"/>
      <c r="CZ42" s="628">
        <v>12.7</v>
      </c>
      <c r="DA42" s="653"/>
      <c r="DB42" s="653"/>
      <c r="DC42" s="657"/>
      <c r="DD42" s="632">
        <v>456426</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1831</v>
      </c>
      <c r="CS43" s="655"/>
      <c r="CT43" s="655"/>
      <c r="CU43" s="655"/>
      <c r="CV43" s="655"/>
      <c r="CW43" s="655"/>
      <c r="CX43" s="655"/>
      <c r="CY43" s="656"/>
      <c r="CZ43" s="628">
        <v>0</v>
      </c>
      <c r="DA43" s="653"/>
      <c r="DB43" s="653"/>
      <c r="DC43" s="657"/>
      <c r="DD43" s="632">
        <v>1831</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2095034</v>
      </c>
      <c r="CS44" s="624"/>
      <c r="CT44" s="624"/>
      <c r="CU44" s="624"/>
      <c r="CV44" s="624"/>
      <c r="CW44" s="624"/>
      <c r="CX44" s="624"/>
      <c r="CY44" s="625"/>
      <c r="CZ44" s="628">
        <v>10.8</v>
      </c>
      <c r="DA44" s="629"/>
      <c r="DB44" s="629"/>
      <c r="DC44" s="635"/>
      <c r="DD44" s="632">
        <v>455151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457069</v>
      </c>
      <c r="CS45" s="655"/>
      <c r="CT45" s="655"/>
      <c r="CU45" s="655"/>
      <c r="CV45" s="655"/>
      <c r="CW45" s="655"/>
      <c r="CX45" s="655"/>
      <c r="CY45" s="656"/>
      <c r="CZ45" s="628">
        <v>2.4</v>
      </c>
      <c r="DA45" s="653"/>
      <c r="DB45" s="653"/>
      <c r="DC45" s="657"/>
      <c r="DD45" s="632">
        <v>27469</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1459888</v>
      </c>
      <c r="CS46" s="624"/>
      <c r="CT46" s="624"/>
      <c r="CU46" s="624"/>
      <c r="CV46" s="624"/>
      <c r="CW46" s="624"/>
      <c r="CX46" s="624"/>
      <c r="CY46" s="625"/>
      <c r="CZ46" s="628">
        <v>7.5</v>
      </c>
      <c r="DA46" s="629"/>
      <c r="DB46" s="629"/>
      <c r="DC46" s="635"/>
      <c r="DD46" s="632">
        <v>423461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366151</v>
      </c>
      <c r="CS47" s="655"/>
      <c r="CT47" s="655"/>
      <c r="CU47" s="655"/>
      <c r="CV47" s="655"/>
      <c r="CW47" s="655"/>
      <c r="CX47" s="655"/>
      <c r="CY47" s="656"/>
      <c r="CZ47" s="628">
        <v>1.9</v>
      </c>
      <c r="DA47" s="653"/>
      <c r="DB47" s="653"/>
      <c r="DC47" s="657"/>
      <c r="DD47" s="632">
        <v>1275</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19420178</v>
      </c>
      <c r="CS49" s="682"/>
      <c r="CT49" s="682"/>
      <c r="CU49" s="682"/>
      <c r="CV49" s="682"/>
      <c r="CW49" s="682"/>
      <c r="CX49" s="682"/>
      <c r="CY49" s="711"/>
      <c r="CZ49" s="703">
        <v>100</v>
      </c>
      <c r="DA49" s="712"/>
      <c r="DB49" s="712"/>
      <c r="DC49" s="713"/>
      <c r="DD49" s="714">
        <v>11349512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t1KaVxtvLGg+wtLdtoI5FLGm+3XQKuDIE4+ok9+f5NvtpEZd936x9VzyLHxo4LNQ1GnnmnRTrffJ1n7oN2oHGg==" saltValue="yAhqRbBCxCYHSehYJZK+/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19631</v>
      </c>
      <c r="R7" s="753"/>
      <c r="S7" s="753"/>
      <c r="T7" s="753"/>
      <c r="U7" s="753"/>
      <c r="V7" s="753">
        <v>18410</v>
      </c>
      <c r="W7" s="753"/>
      <c r="X7" s="753"/>
      <c r="Y7" s="753"/>
      <c r="Z7" s="753"/>
      <c r="AA7" s="753">
        <v>1221</v>
      </c>
      <c r="AB7" s="753"/>
      <c r="AC7" s="753"/>
      <c r="AD7" s="753"/>
      <c r="AE7" s="754"/>
      <c r="AF7" s="755">
        <v>1095</v>
      </c>
      <c r="AG7" s="756"/>
      <c r="AH7" s="756"/>
      <c r="AI7" s="756"/>
      <c r="AJ7" s="757"/>
      <c r="AK7" s="758">
        <v>1436</v>
      </c>
      <c r="AL7" s="759"/>
      <c r="AM7" s="759"/>
      <c r="AN7" s="759"/>
      <c r="AO7" s="759"/>
      <c r="AP7" s="759">
        <v>15834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558</v>
      </c>
      <c r="BT7" s="747"/>
      <c r="BU7" s="747"/>
      <c r="BV7" s="747"/>
      <c r="BW7" s="747"/>
      <c r="BX7" s="747"/>
      <c r="BY7" s="747"/>
      <c r="BZ7" s="747"/>
      <c r="CA7" s="747"/>
      <c r="CB7" s="747"/>
      <c r="CC7" s="747"/>
      <c r="CD7" s="747"/>
      <c r="CE7" s="747"/>
      <c r="CF7" s="747"/>
      <c r="CG7" s="762"/>
      <c r="CH7" s="743">
        <v>-10</v>
      </c>
      <c r="CI7" s="744"/>
      <c r="CJ7" s="744"/>
      <c r="CK7" s="744"/>
      <c r="CL7" s="745"/>
      <c r="CM7" s="743">
        <v>121</v>
      </c>
      <c r="CN7" s="744"/>
      <c r="CO7" s="744"/>
      <c r="CP7" s="744"/>
      <c r="CQ7" s="745"/>
      <c r="CR7" s="743">
        <v>50</v>
      </c>
      <c r="CS7" s="744"/>
      <c r="CT7" s="744"/>
      <c r="CU7" s="744"/>
      <c r="CV7" s="745"/>
      <c r="CW7" s="743">
        <v>90</v>
      </c>
      <c r="CX7" s="744"/>
      <c r="CY7" s="744"/>
      <c r="CZ7" s="744"/>
      <c r="DA7" s="745"/>
      <c r="DB7" s="743" t="s">
        <v>549</v>
      </c>
      <c r="DC7" s="744"/>
      <c r="DD7" s="744"/>
      <c r="DE7" s="744"/>
      <c r="DF7" s="745"/>
      <c r="DG7" s="743" t="s">
        <v>549</v>
      </c>
      <c r="DH7" s="744"/>
      <c r="DI7" s="744"/>
      <c r="DJ7" s="744"/>
      <c r="DK7" s="745"/>
      <c r="DL7" s="743" t="s">
        <v>549</v>
      </c>
      <c r="DM7" s="744"/>
      <c r="DN7" s="744"/>
      <c r="DO7" s="744"/>
      <c r="DP7" s="745"/>
      <c r="DQ7" s="743" t="s">
        <v>549</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2</v>
      </c>
      <c r="R8" s="784"/>
      <c r="S8" s="784"/>
      <c r="T8" s="784"/>
      <c r="U8" s="784"/>
      <c r="V8" s="784">
        <v>1</v>
      </c>
      <c r="W8" s="784"/>
      <c r="X8" s="784"/>
      <c r="Y8" s="784"/>
      <c r="Z8" s="784"/>
      <c r="AA8" s="784">
        <v>1</v>
      </c>
      <c r="AB8" s="784"/>
      <c r="AC8" s="784"/>
      <c r="AD8" s="784"/>
      <c r="AE8" s="785"/>
      <c r="AF8" s="786">
        <v>1</v>
      </c>
      <c r="AG8" s="787"/>
      <c r="AH8" s="787"/>
      <c r="AI8" s="787"/>
      <c r="AJ8" s="788"/>
      <c r="AK8" s="769" t="s">
        <v>546</v>
      </c>
      <c r="AL8" s="770"/>
      <c r="AM8" s="770"/>
      <c r="AN8" s="770"/>
      <c r="AO8" s="770"/>
      <c r="AP8" s="770" t="s">
        <v>546</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1030</v>
      </c>
      <c r="R9" s="784"/>
      <c r="S9" s="784"/>
      <c r="T9" s="784"/>
      <c r="U9" s="784"/>
      <c r="V9" s="784">
        <v>1030</v>
      </c>
      <c r="W9" s="784"/>
      <c r="X9" s="784"/>
      <c r="Y9" s="784"/>
      <c r="Z9" s="784"/>
      <c r="AA9" s="784" t="s">
        <v>546</v>
      </c>
      <c r="AB9" s="784"/>
      <c r="AC9" s="784"/>
      <c r="AD9" s="784"/>
      <c r="AE9" s="785"/>
      <c r="AF9" s="786" t="s">
        <v>122</v>
      </c>
      <c r="AG9" s="787"/>
      <c r="AH9" s="787"/>
      <c r="AI9" s="787"/>
      <c r="AJ9" s="788"/>
      <c r="AK9" s="769">
        <v>0</v>
      </c>
      <c r="AL9" s="770"/>
      <c r="AM9" s="770"/>
      <c r="AN9" s="770"/>
      <c r="AO9" s="770"/>
      <c r="AP9" s="770">
        <v>436</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v>20662</v>
      </c>
      <c r="R23" s="793"/>
      <c r="S23" s="793"/>
      <c r="T23" s="793"/>
      <c r="U23" s="793"/>
      <c r="V23" s="793">
        <v>19440</v>
      </c>
      <c r="W23" s="793"/>
      <c r="X23" s="793"/>
      <c r="Y23" s="793"/>
      <c r="Z23" s="793"/>
      <c r="AA23" s="793">
        <v>1222</v>
      </c>
      <c r="AB23" s="793"/>
      <c r="AC23" s="793"/>
      <c r="AD23" s="793"/>
      <c r="AE23" s="794"/>
      <c r="AF23" s="795">
        <v>1096</v>
      </c>
      <c r="AG23" s="793"/>
      <c r="AH23" s="793"/>
      <c r="AI23" s="793"/>
      <c r="AJ23" s="796"/>
      <c r="AK23" s="797"/>
      <c r="AL23" s="798"/>
      <c r="AM23" s="798"/>
      <c r="AN23" s="798"/>
      <c r="AO23" s="798"/>
      <c r="AP23" s="793">
        <v>16270</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390</v>
      </c>
      <c r="C28" s="750"/>
      <c r="D28" s="750"/>
      <c r="E28" s="750"/>
      <c r="F28" s="750"/>
      <c r="G28" s="750"/>
      <c r="H28" s="750"/>
      <c r="I28" s="750"/>
      <c r="J28" s="750"/>
      <c r="K28" s="750"/>
      <c r="L28" s="750"/>
      <c r="M28" s="750"/>
      <c r="N28" s="750"/>
      <c r="O28" s="750"/>
      <c r="P28" s="751"/>
      <c r="Q28" s="822">
        <v>2875</v>
      </c>
      <c r="R28" s="823"/>
      <c r="S28" s="823"/>
      <c r="T28" s="823"/>
      <c r="U28" s="823"/>
      <c r="V28" s="823">
        <v>2755</v>
      </c>
      <c r="W28" s="823"/>
      <c r="X28" s="823"/>
      <c r="Y28" s="823"/>
      <c r="Z28" s="823"/>
      <c r="AA28" s="823">
        <v>120</v>
      </c>
      <c r="AB28" s="823"/>
      <c r="AC28" s="823"/>
      <c r="AD28" s="823"/>
      <c r="AE28" s="824"/>
      <c r="AF28" s="825">
        <v>120</v>
      </c>
      <c r="AG28" s="823"/>
      <c r="AH28" s="823"/>
      <c r="AI28" s="823"/>
      <c r="AJ28" s="826"/>
      <c r="AK28" s="827">
        <v>174</v>
      </c>
      <c r="AL28" s="828"/>
      <c r="AM28" s="828"/>
      <c r="AN28" s="828"/>
      <c r="AO28" s="828"/>
      <c r="AP28" s="828" t="s">
        <v>549</v>
      </c>
      <c r="AQ28" s="828"/>
      <c r="AR28" s="828"/>
      <c r="AS28" s="828"/>
      <c r="AT28" s="828"/>
      <c r="AU28" s="828" t="s">
        <v>549</v>
      </c>
      <c r="AV28" s="828"/>
      <c r="AW28" s="828"/>
      <c r="AX28" s="828"/>
      <c r="AY28" s="828"/>
      <c r="AZ28" s="829" t="s">
        <v>549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391</v>
      </c>
      <c r="C29" s="781"/>
      <c r="D29" s="781"/>
      <c r="E29" s="781"/>
      <c r="F29" s="781"/>
      <c r="G29" s="781"/>
      <c r="H29" s="781"/>
      <c r="I29" s="781"/>
      <c r="J29" s="781"/>
      <c r="K29" s="781"/>
      <c r="L29" s="781"/>
      <c r="M29" s="781"/>
      <c r="N29" s="781"/>
      <c r="O29" s="781"/>
      <c r="P29" s="782"/>
      <c r="Q29" s="783">
        <v>468</v>
      </c>
      <c r="R29" s="784"/>
      <c r="S29" s="784"/>
      <c r="T29" s="784"/>
      <c r="U29" s="784"/>
      <c r="V29" s="784">
        <v>466</v>
      </c>
      <c r="W29" s="784"/>
      <c r="X29" s="784"/>
      <c r="Y29" s="784"/>
      <c r="Z29" s="784"/>
      <c r="AA29" s="784">
        <v>1</v>
      </c>
      <c r="AB29" s="784"/>
      <c r="AC29" s="784"/>
      <c r="AD29" s="784"/>
      <c r="AE29" s="785"/>
      <c r="AF29" s="786">
        <v>1</v>
      </c>
      <c r="AG29" s="787"/>
      <c r="AH29" s="787"/>
      <c r="AI29" s="787"/>
      <c r="AJ29" s="788"/>
      <c r="AK29" s="834">
        <v>84</v>
      </c>
      <c r="AL29" s="830"/>
      <c r="AM29" s="830"/>
      <c r="AN29" s="830"/>
      <c r="AO29" s="830"/>
      <c r="AP29" s="830" t="s">
        <v>549</v>
      </c>
      <c r="AQ29" s="830"/>
      <c r="AR29" s="830"/>
      <c r="AS29" s="830"/>
      <c r="AT29" s="830"/>
      <c r="AU29" s="830" t="s">
        <v>549</v>
      </c>
      <c r="AV29" s="830"/>
      <c r="AW29" s="830"/>
      <c r="AX29" s="830"/>
      <c r="AY29" s="830"/>
      <c r="AZ29" s="831" t="s">
        <v>549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392</v>
      </c>
      <c r="C30" s="781"/>
      <c r="D30" s="781"/>
      <c r="E30" s="781"/>
      <c r="F30" s="781"/>
      <c r="G30" s="781"/>
      <c r="H30" s="781"/>
      <c r="I30" s="781"/>
      <c r="J30" s="781"/>
      <c r="K30" s="781"/>
      <c r="L30" s="781"/>
      <c r="M30" s="781"/>
      <c r="N30" s="781"/>
      <c r="O30" s="781"/>
      <c r="P30" s="782"/>
      <c r="Q30" s="783">
        <v>768</v>
      </c>
      <c r="R30" s="784"/>
      <c r="S30" s="784"/>
      <c r="T30" s="784"/>
      <c r="U30" s="784"/>
      <c r="V30" s="784">
        <v>698</v>
      </c>
      <c r="W30" s="784"/>
      <c r="X30" s="784"/>
      <c r="Y30" s="784"/>
      <c r="Z30" s="784"/>
      <c r="AA30" s="784">
        <v>70</v>
      </c>
      <c r="AB30" s="784"/>
      <c r="AC30" s="784"/>
      <c r="AD30" s="784"/>
      <c r="AE30" s="785"/>
      <c r="AF30" s="786">
        <v>459</v>
      </c>
      <c r="AG30" s="787"/>
      <c r="AH30" s="787"/>
      <c r="AI30" s="787"/>
      <c r="AJ30" s="788"/>
      <c r="AK30" s="834">
        <v>103</v>
      </c>
      <c r="AL30" s="830"/>
      <c r="AM30" s="830"/>
      <c r="AN30" s="830"/>
      <c r="AO30" s="830"/>
      <c r="AP30" s="830">
        <v>1300</v>
      </c>
      <c r="AQ30" s="830"/>
      <c r="AR30" s="830"/>
      <c r="AS30" s="830"/>
      <c r="AT30" s="830"/>
      <c r="AU30" s="830">
        <v>278</v>
      </c>
      <c r="AV30" s="830"/>
      <c r="AW30" s="830"/>
      <c r="AX30" s="830"/>
      <c r="AY30" s="830"/>
      <c r="AZ30" s="831" t="s">
        <v>549</v>
      </c>
      <c r="BA30" s="831"/>
      <c r="BB30" s="831"/>
      <c r="BC30" s="831"/>
      <c r="BD30" s="831"/>
      <c r="BE30" s="832" t="s">
        <v>393</v>
      </c>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394</v>
      </c>
      <c r="C31" s="781"/>
      <c r="D31" s="781"/>
      <c r="E31" s="781"/>
      <c r="F31" s="781"/>
      <c r="G31" s="781"/>
      <c r="H31" s="781"/>
      <c r="I31" s="781"/>
      <c r="J31" s="781"/>
      <c r="K31" s="781"/>
      <c r="L31" s="781"/>
      <c r="M31" s="781"/>
      <c r="N31" s="781"/>
      <c r="O31" s="781"/>
      <c r="P31" s="782"/>
      <c r="Q31" s="783">
        <v>1150</v>
      </c>
      <c r="R31" s="784"/>
      <c r="S31" s="784"/>
      <c r="T31" s="784"/>
      <c r="U31" s="784"/>
      <c r="V31" s="784">
        <v>1075</v>
      </c>
      <c r="W31" s="784"/>
      <c r="X31" s="784"/>
      <c r="Y31" s="784"/>
      <c r="Z31" s="784"/>
      <c r="AA31" s="784">
        <v>75</v>
      </c>
      <c r="AB31" s="784"/>
      <c r="AC31" s="784"/>
      <c r="AD31" s="784"/>
      <c r="AE31" s="785"/>
      <c r="AF31" s="786">
        <v>230</v>
      </c>
      <c r="AG31" s="787"/>
      <c r="AH31" s="787"/>
      <c r="AI31" s="787"/>
      <c r="AJ31" s="788"/>
      <c r="AK31" s="834">
        <v>333</v>
      </c>
      <c r="AL31" s="830"/>
      <c r="AM31" s="830"/>
      <c r="AN31" s="830"/>
      <c r="AO31" s="830"/>
      <c r="AP31" s="830">
        <v>7855</v>
      </c>
      <c r="AQ31" s="830"/>
      <c r="AR31" s="830"/>
      <c r="AS31" s="830"/>
      <c r="AT31" s="830"/>
      <c r="AU31" s="830">
        <v>3668</v>
      </c>
      <c r="AV31" s="830"/>
      <c r="AW31" s="830"/>
      <c r="AX31" s="830"/>
      <c r="AY31" s="830"/>
      <c r="AZ31" s="831" t="s">
        <v>549</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378</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809</v>
      </c>
      <c r="AG63" s="844"/>
      <c r="AH63" s="844"/>
      <c r="AI63" s="844"/>
      <c r="AJ63" s="845"/>
      <c r="AK63" s="846"/>
      <c r="AL63" s="841"/>
      <c r="AM63" s="841"/>
      <c r="AN63" s="841"/>
      <c r="AO63" s="841"/>
      <c r="AP63" s="844">
        <v>9155</v>
      </c>
      <c r="AQ63" s="844"/>
      <c r="AR63" s="844"/>
      <c r="AS63" s="844"/>
      <c r="AT63" s="844"/>
      <c r="AU63" s="844">
        <v>3946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547</v>
      </c>
      <c r="C68" s="870"/>
      <c r="D68" s="870"/>
      <c r="E68" s="870"/>
      <c r="F68" s="870"/>
      <c r="G68" s="870"/>
      <c r="H68" s="870"/>
      <c r="I68" s="870"/>
      <c r="J68" s="870"/>
      <c r="K68" s="870"/>
      <c r="L68" s="870"/>
      <c r="M68" s="870"/>
      <c r="N68" s="870"/>
      <c r="O68" s="870"/>
      <c r="P68" s="871"/>
      <c r="Q68" s="872">
        <v>3166</v>
      </c>
      <c r="R68" s="866"/>
      <c r="S68" s="866"/>
      <c r="T68" s="866"/>
      <c r="U68" s="866"/>
      <c r="V68" s="866">
        <v>3017</v>
      </c>
      <c r="W68" s="866"/>
      <c r="X68" s="866"/>
      <c r="Y68" s="866"/>
      <c r="Z68" s="866"/>
      <c r="AA68" s="866">
        <v>149</v>
      </c>
      <c r="AB68" s="866"/>
      <c r="AC68" s="866"/>
      <c r="AD68" s="866"/>
      <c r="AE68" s="866"/>
      <c r="AF68" s="866">
        <v>149</v>
      </c>
      <c r="AG68" s="866"/>
      <c r="AH68" s="866"/>
      <c r="AI68" s="866"/>
      <c r="AJ68" s="866"/>
      <c r="AK68" s="866" t="s">
        <v>549</v>
      </c>
      <c r="AL68" s="866"/>
      <c r="AM68" s="866"/>
      <c r="AN68" s="866"/>
      <c r="AO68" s="866"/>
      <c r="AP68" s="866">
        <v>705</v>
      </c>
      <c r="AQ68" s="866"/>
      <c r="AR68" s="866"/>
      <c r="AS68" s="866"/>
      <c r="AT68" s="866"/>
      <c r="AU68" s="866">
        <v>117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548</v>
      </c>
      <c r="C69" s="874"/>
      <c r="D69" s="874"/>
      <c r="E69" s="874"/>
      <c r="F69" s="874"/>
      <c r="G69" s="874"/>
      <c r="H69" s="874"/>
      <c r="I69" s="874"/>
      <c r="J69" s="874"/>
      <c r="K69" s="874"/>
      <c r="L69" s="874"/>
      <c r="M69" s="874"/>
      <c r="N69" s="874"/>
      <c r="O69" s="874"/>
      <c r="P69" s="875"/>
      <c r="Q69" s="876">
        <v>2457</v>
      </c>
      <c r="R69" s="830"/>
      <c r="S69" s="830"/>
      <c r="T69" s="830"/>
      <c r="U69" s="830"/>
      <c r="V69" s="830">
        <v>2414</v>
      </c>
      <c r="W69" s="830"/>
      <c r="X69" s="830"/>
      <c r="Y69" s="830"/>
      <c r="Z69" s="830"/>
      <c r="AA69" s="830">
        <v>43</v>
      </c>
      <c r="AB69" s="830"/>
      <c r="AC69" s="830"/>
      <c r="AD69" s="830"/>
      <c r="AE69" s="830"/>
      <c r="AF69" s="830">
        <v>43</v>
      </c>
      <c r="AG69" s="830"/>
      <c r="AH69" s="830"/>
      <c r="AI69" s="830"/>
      <c r="AJ69" s="830"/>
      <c r="AK69" s="830" t="s">
        <v>549</v>
      </c>
      <c r="AL69" s="830"/>
      <c r="AM69" s="830"/>
      <c r="AN69" s="830"/>
      <c r="AO69" s="830"/>
      <c r="AP69" s="830">
        <v>1324</v>
      </c>
      <c r="AQ69" s="830"/>
      <c r="AR69" s="830"/>
      <c r="AS69" s="830"/>
      <c r="AT69" s="830"/>
      <c r="AU69" s="830">
        <v>324</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550</v>
      </c>
      <c r="C70" s="874"/>
      <c r="D70" s="874"/>
      <c r="E70" s="874"/>
      <c r="F70" s="874"/>
      <c r="G70" s="874"/>
      <c r="H70" s="874"/>
      <c r="I70" s="874"/>
      <c r="J70" s="874"/>
      <c r="K70" s="874"/>
      <c r="L70" s="874"/>
      <c r="M70" s="874"/>
      <c r="N70" s="874"/>
      <c r="O70" s="874"/>
      <c r="P70" s="875"/>
      <c r="Q70" s="876">
        <v>4388</v>
      </c>
      <c r="R70" s="830"/>
      <c r="S70" s="830"/>
      <c r="T70" s="830"/>
      <c r="U70" s="830"/>
      <c r="V70" s="830">
        <v>3798</v>
      </c>
      <c r="W70" s="830"/>
      <c r="X70" s="830"/>
      <c r="Y70" s="830"/>
      <c r="Z70" s="830"/>
      <c r="AA70" s="830">
        <v>590</v>
      </c>
      <c r="AB70" s="830"/>
      <c r="AC70" s="830"/>
      <c r="AD70" s="830"/>
      <c r="AE70" s="830"/>
      <c r="AF70" s="830">
        <v>590</v>
      </c>
      <c r="AG70" s="830"/>
      <c r="AH70" s="830"/>
      <c r="AI70" s="830"/>
      <c r="AJ70" s="830"/>
      <c r="AK70" s="830" t="s">
        <v>549</v>
      </c>
      <c r="AL70" s="830"/>
      <c r="AM70" s="830"/>
      <c r="AN70" s="830"/>
      <c r="AO70" s="830"/>
      <c r="AP70" s="830" t="s">
        <v>549</v>
      </c>
      <c r="AQ70" s="830"/>
      <c r="AR70" s="830"/>
      <c r="AS70" s="830"/>
      <c r="AT70" s="830"/>
      <c r="AU70" s="830" t="s">
        <v>549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551</v>
      </c>
      <c r="C71" s="874"/>
      <c r="D71" s="874"/>
      <c r="E71" s="874"/>
      <c r="F71" s="874"/>
      <c r="G71" s="874"/>
      <c r="H71" s="874"/>
      <c r="I71" s="874"/>
      <c r="J71" s="874"/>
      <c r="K71" s="874"/>
      <c r="L71" s="874"/>
      <c r="M71" s="874"/>
      <c r="N71" s="874"/>
      <c r="O71" s="874"/>
      <c r="P71" s="875"/>
      <c r="Q71" s="876">
        <v>81</v>
      </c>
      <c r="R71" s="830"/>
      <c r="S71" s="830"/>
      <c r="T71" s="830"/>
      <c r="U71" s="830"/>
      <c r="V71" s="830">
        <v>78</v>
      </c>
      <c r="W71" s="830"/>
      <c r="X71" s="830"/>
      <c r="Y71" s="830"/>
      <c r="Z71" s="830"/>
      <c r="AA71" s="830">
        <v>4</v>
      </c>
      <c r="AB71" s="830"/>
      <c r="AC71" s="830"/>
      <c r="AD71" s="830"/>
      <c r="AE71" s="830"/>
      <c r="AF71" s="830">
        <v>4</v>
      </c>
      <c r="AG71" s="830"/>
      <c r="AH71" s="830"/>
      <c r="AI71" s="830"/>
      <c r="AJ71" s="830"/>
      <c r="AK71" s="830">
        <v>18</v>
      </c>
      <c r="AL71" s="830"/>
      <c r="AM71" s="830"/>
      <c r="AN71" s="830"/>
      <c r="AO71" s="830"/>
      <c r="AP71" s="830" t="s">
        <v>549</v>
      </c>
      <c r="AQ71" s="830"/>
      <c r="AR71" s="830"/>
      <c r="AS71" s="830"/>
      <c r="AT71" s="830"/>
      <c r="AU71" s="830" t="s">
        <v>549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552</v>
      </c>
      <c r="C72" s="874"/>
      <c r="D72" s="874"/>
      <c r="E72" s="874"/>
      <c r="F72" s="874"/>
      <c r="G72" s="874"/>
      <c r="H72" s="874"/>
      <c r="I72" s="874"/>
      <c r="J72" s="874"/>
      <c r="K72" s="874"/>
      <c r="L72" s="874"/>
      <c r="M72" s="874"/>
      <c r="N72" s="874"/>
      <c r="O72" s="874"/>
      <c r="P72" s="875"/>
      <c r="Q72" s="876">
        <v>182</v>
      </c>
      <c r="R72" s="830"/>
      <c r="S72" s="830"/>
      <c r="T72" s="830"/>
      <c r="U72" s="830"/>
      <c r="V72" s="830">
        <v>175</v>
      </c>
      <c r="W72" s="830"/>
      <c r="X72" s="830"/>
      <c r="Y72" s="830"/>
      <c r="Z72" s="830"/>
      <c r="AA72" s="830">
        <v>7</v>
      </c>
      <c r="AB72" s="830"/>
      <c r="AC72" s="830"/>
      <c r="AD72" s="830"/>
      <c r="AE72" s="830"/>
      <c r="AF72" s="830">
        <v>7</v>
      </c>
      <c r="AG72" s="830"/>
      <c r="AH72" s="830"/>
      <c r="AI72" s="830"/>
      <c r="AJ72" s="830"/>
      <c r="AK72" s="830">
        <v>25</v>
      </c>
      <c r="AL72" s="830"/>
      <c r="AM72" s="830"/>
      <c r="AN72" s="830"/>
      <c r="AO72" s="830"/>
      <c r="AP72" s="830" t="s">
        <v>549</v>
      </c>
      <c r="AQ72" s="830"/>
      <c r="AR72" s="830"/>
      <c r="AS72" s="830"/>
      <c r="AT72" s="830"/>
      <c r="AU72" s="830" t="s">
        <v>549</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553</v>
      </c>
      <c r="C73" s="874"/>
      <c r="D73" s="874"/>
      <c r="E73" s="874"/>
      <c r="F73" s="874"/>
      <c r="G73" s="874"/>
      <c r="H73" s="874"/>
      <c r="I73" s="874"/>
      <c r="J73" s="874"/>
      <c r="K73" s="874"/>
      <c r="L73" s="874"/>
      <c r="M73" s="874"/>
      <c r="N73" s="874"/>
      <c r="O73" s="874"/>
      <c r="P73" s="875"/>
      <c r="Q73" s="876">
        <v>720</v>
      </c>
      <c r="R73" s="830"/>
      <c r="S73" s="830"/>
      <c r="T73" s="830"/>
      <c r="U73" s="830"/>
      <c r="V73" s="830">
        <v>699</v>
      </c>
      <c r="W73" s="830"/>
      <c r="X73" s="830"/>
      <c r="Y73" s="830"/>
      <c r="Z73" s="830"/>
      <c r="AA73" s="830">
        <v>21</v>
      </c>
      <c r="AB73" s="830"/>
      <c r="AC73" s="830"/>
      <c r="AD73" s="830"/>
      <c r="AE73" s="830"/>
      <c r="AF73" s="830">
        <v>21</v>
      </c>
      <c r="AG73" s="830"/>
      <c r="AH73" s="830"/>
      <c r="AI73" s="830"/>
      <c r="AJ73" s="830"/>
      <c r="AK73" s="830">
        <v>107</v>
      </c>
      <c r="AL73" s="830"/>
      <c r="AM73" s="830"/>
      <c r="AN73" s="830"/>
      <c r="AO73" s="830"/>
      <c r="AP73" s="830" t="s">
        <v>549</v>
      </c>
      <c r="AQ73" s="830"/>
      <c r="AR73" s="830"/>
      <c r="AS73" s="830"/>
      <c r="AT73" s="830"/>
      <c r="AU73" s="830" t="s">
        <v>549</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554</v>
      </c>
      <c r="C74" s="874"/>
      <c r="D74" s="874"/>
      <c r="E74" s="874"/>
      <c r="F74" s="874"/>
      <c r="G74" s="874"/>
      <c r="H74" s="874"/>
      <c r="I74" s="874"/>
      <c r="J74" s="874"/>
      <c r="K74" s="874"/>
      <c r="L74" s="874"/>
      <c r="M74" s="874"/>
      <c r="N74" s="874"/>
      <c r="O74" s="874"/>
      <c r="P74" s="875"/>
      <c r="Q74" s="876">
        <v>3</v>
      </c>
      <c r="R74" s="830"/>
      <c r="S74" s="830"/>
      <c r="T74" s="830"/>
      <c r="U74" s="830"/>
      <c r="V74" s="830">
        <v>3</v>
      </c>
      <c r="W74" s="830"/>
      <c r="X74" s="830"/>
      <c r="Y74" s="830"/>
      <c r="Z74" s="830"/>
      <c r="AA74" s="830">
        <v>0</v>
      </c>
      <c r="AB74" s="830"/>
      <c r="AC74" s="830"/>
      <c r="AD74" s="830"/>
      <c r="AE74" s="830"/>
      <c r="AF74" s="830">
        <v>0</v>
      </c>
      <c r="AG74" s="830"/>
      <c r="AH74" s="830"/>
      <c r="AI74" s="830"/>
      <c r="AJ74" s="830"/>
      <c r="AK74" s="830" t="s">
        <v>549</v>
      </c>
      <c r="AL74" s="830"/>
      <c r="AM74" s="830"/>
      <c r="AN74" s="830"/>
      <c r="AO74" s="830"/>
      <c r="AP74" s="830" t="s">
        <v>549</v>
      </c>
      <c r="AQ74" s="830"/>
      <c r="AR74" s="830"/>
      <c r="AS74" s="830"/>
      <c r="AT74" s="830"/>
      <c r="AU74" s="830" t="s">
        <v>549</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555</v>
      </c>
      <c r="C75" s="874"/>
      <c r="D75" s="874"/>
      <c r="E75" s="874"/>
      <c r="F75" s="874"/>
      <c r="G75" s="874"/>
      <c r="H75" s="874"/>
      <c r="I75" s="874"/>
      <c r="J75" s="874"/>
      <c r="K75" s="874"/>
      <c r="L75" s="874"/>
      <c r="M75" s="874"/>
      <c r="N75" s="874"/>
      <c r="O75" s="874"/>
      <c r="P75" s="875"/>
      <c r="Q75" s="877">
        <v>11812</v>
      </c>
      <c r="R75" s="878"/>
      <c r="S75" s="878"/>
      <c r="T75" s="878"/>
      <c r="U75" s="834"/>
      <c r="V75" s="879">
        <v>11782</v>
      </c>
      <c r="W75" s="878"/>
      <c r="X75" s="878"/>
      <c r="Y75" s="878"/>
      <c r="Z75" s="834"/>
      <c r="AA75" s="879">
        <v>30</v>
      </c>
      <c r="AB75" s="878"/>
      <c r="AC75" s="878"/>
      <c r="AD75" s="878"/>
      <c r="AE75" s="834"/>
      <c r="AF75" s="879">
        <v>30</v>
      </c>
      <c r="AG75" s="878"/>
      <c r="AH75" s="878"/>
      <c r="AI75" s="878"/>
      <c r="AJ75" s="834"/>
      <c r="AK75" s="879">
        <v>70</v>
      </c>
      <c r="AL75" s="878"/>
      <c r="AM75" s="878"/>
      <c r="AN75" s="878"/>
      <c r="AO75" s="834"/>
      <c r="AP75" s="879" t="s">
        <v>549</v>
      </c>
      <c r="AQ75" s="878"/>
      <c r="AR75" s="878"/>
      <c r="AS75" s="878"/>
      <c r="AT75" s="834"/>
      <c r="AU75" s="879" t="s">
        <v>549</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556</v>
      </c>
      <c r="C76" s="874"/>
      <c r="D76" s="874"/>
      <c r="E76" s="874"/>
      <c r="F76" s="874"/>
      <c r="G76" s="874"/>
      <c r="H76" s="874"/>
      <c r="I76" s="874"/>
      <c r="J76" s="874"/>
      <c r="K76" s="874"/>
      <c r="L76" s="874"/>
      <c r="M76" s="874"/>
      <c r="N76" s="874"/>
      <c r="O76" s="874"/>
      <c r="P76" s="875"/>
      <c r="Q76" s="877">
        <v>675</v>
      </c>
      <c r="R76" s="878"/>
      <c r="S76" s="878"/>
      <c r="T76" s="878"/>
      <c r="U76" s="834"/>
      <c r="V76" s="879">
        <v>592</v>
      </c>
      <c r="W76" s="878"/>
      <c r="X76" s="878"/>
      <c r="Y76" s="878"/>
      <c r="Z76" s="834"/>
      <c r="AA76" s="879">
        <v>83</v>
      </c>
      <c r="AB76" s="878"/>
      <c r="AC76" s="878"/>
      <c r="AD76" s="878"/>
      <c r="AE76" s="834"/>
      <c r="AF76" s="879">
        <v>83</v>
      </c>
      <c r="AG76" s="878"/>
      <c r="AH76" s="878"/>
      <c r="AI76" s="878"/>
      <c r="AJ76" s="834"/>
      <c r="AK76" s="879" t="s">
        <v>549</v>
      </c>
      <c r="AL76" s="878"/>
      <c r="AM76" s="878"/>
      <c r="AN76" s="878"/>
      <c r="AO76" s="834"/>
      <c r="AP76" s="879" t="s">
        <v>549</v>
      </c>
      <c r="AQ76" s="878"/>
      <c r="AR76" s="878"/>
      <c r="AS76" s="878"/>
      <c r="AT76" s="834"/>
      <c r="AU76" s="879" t="s">
        <v>549</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557</v>
      </c>
      <c r="C77" s="874"/>
      <c r="D77" s="874"/>
      <c r="E77" s="874"/>
      <c r="F77" s="874"/>
      <c r="G77" s="874"/>
      <c r="H77" s="874"/>
      <c r="I77" s="874"/>
      <c r="J77" s="874"/>
      <c r="K77" s="874"/>
      <c r="L77" s="874"/>
      <c r="M77" s="874"/>
      <c r="N77" s="874"/>
      <c r="O77" s="874"/>
      <c r="P77" s="875"/>
      <c r="Q77" s="877">
        <v>116727</v>
      </c>
      <c r="R77" s="878"/>
      <c r="S77" s="878"/>
      <c r="T77" s="878"/>
      <c r="U77" s="834"/>
      <c r="V77" s="879">
        <v>115370</v>
      </c>
      <c r="W77" s="878"/>
      <c r="X77" s="878"/>
      <c r="Y77" s="878"/>
      <c r="Z77" s="834"/>
      <c r="AA77" s="879">
        <v>1357</v>
      </c>
      <c r="AB77" s="878"/>
      <c r="AC77" s="878"/>
      <c r="AD77" s="878"/>
      <c r="AE77" s="834"/>
      <c r="AF77" s="879">
        <v>1357</v>
      </c>
      <c r="AG77" s="878"/>
      <c r="AH77" s="878"/>
      <c r="AI77" s="878"/>
      <c r="AJ77" s="834"/>
      <c r="AK77" s="879">
        <v>801</v>
      </c>
      <c r="AL77" s="878"/>
      <c r="AM77" s="878"/>
      <c r="AN77" s="878"/>
      <c r="AO77" s="834"/>
      <c r="AP77" s="879" t="s">
        <v>549</v>
      </c>
      <c r="AQ77" s="878"/>
      <c r="AR77" s="878"/>
      <c r="AS77" s="878"/>
      <c r="AT77" s="834"/>
      <c r="AU77" s="879" t="s">
        <v>549</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378</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2284</v>
      </c>
      <c r="AG88" s="844"/>
      <c r="AH88" s="844"/>
      <c r="AI88" s="844"/>
      <c r="AJ88" s="844"/>
      <c r="AK88" s="841"/>
      <c r="AL88" s="841"/>
      <c r="AM88" s="841"/>
      <c r="AN88" s="841"/>
      <c r="AO88" s="841"/>
      <c r="AP88" s="844">
        <v>2029</v>
      </c>
      <c r="AQ88" s="844"/>
      <c r="AR88" s="844"/>
      <c r="AS88" s="844"/>
      <c r="AT88" s="844"/>
      <c r="AU88" s="844">
        <v>441</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50</v>
      </c>
      <c r="CS102" s="852"/>
      <c r="CT102" s="852"/>
      <c r="CU102" s="852"/>
      <c r="CV102" s="891"/>
      <c r="CW102" s="890">
        <v>90</v>
      </c>
      <c r="CX102" s="852"/>
      <c r="CY102" s="852"/>
      <c r="CZ102" s="852"/>
      <c r="DA102" s="891"/>
      <c r="DB102" s="890" t="s">
        <v>549</v>
      </c>
      <c r="DC102" s="852"/>
      <c r="DD102" s="852"/>
      <c r="DE102" s="852"/>
      <c r="DF102" s="891"/>
      <c r="DG102" s="890" t="s">
        <v>549</v>
      </c>
      <c r="DH102" s="852"/>
      <c r="DI102" s="852"/>
      <c r="DJ102" s="852"/>
      <c r="DK102" s="891"/>
      <c r="DL102" s="890" t="s">
        <v>549</v>
      </c>
      <c r="DM102" s="852"/>
      <c r="DN102" s="852"/>
      <c r="DO102" s="852"/>
      <c r="DP102" s="891"/>
      <c r="DQ102" s="890" t="s">
        <v>549</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1566389</v>
      </c>
      <c r="AB110" s="900"/>
      <c r="AC110" s="900"/>
      <c r="AD110" s="900"/>
      <c r="AE110" s="901"/>
      <c r="AF110" s="902">
        <v>1571416</v>
      </c>
      <c r="AG110" s="900"/>
      <c r="AH110" s="900"/>
      <c r="AI110" s="900"/>
      <c r="AJ110" s="901"/>
      <c r="AK110" s="902">
        <v>1925162</v>
      </c>
      <c r="AL110" s="900"/>
      <c r="AM110" s="900"/>
      <c r="AN110" s="900"/>
      <c r="AO110" s="901"/>
      <c r="AP110" s="903">
        <v>25.3</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17611810</v>
      </c>
      <c r="BR110" s="931"/>
      <c r="BS110" s="931"/>
      <c r="BT110" s="931"/>
      <c r="BU110" s="931"/>
      <c r="BV110" s="931">
        <v>17076907</v>
      </c>
      <c r="BW110" s="931"/>
      <c r="BX110" s="931"/>
      <c r="BY110" s="931"/>
      <c r="BZ110" s="931"/>
      <c r="CA110" s="931">
        <v>16269917</v>
      </c>
      <c r="CB110" s="931"/>
      <c r="CC110" s="931"/>
      <c r="CD110" s="931"/>
      <c r="CE110" s="931"/>
      <c r="CF110" s="944">
        <v>213.7</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3706107</v>
      </c>
      <c r="BR112" s="926"/>
      <c r="BS112" s="926"/>
      <c r="BT112" s="926"/>
      <c r="BU112" s="926"/>
      <c r="BV112" s="926">
        <v>3485913</v>
      </c>
      <c r="BW112" s="926"/>
      <c r="BX112" s="926"/>
      <c r="BY112" s="926"/>
      <c r="BZ112" s="926"/>
      <c r="CA112" s="926">
        <v>3946591</v>
      </c>
      <c r="CB112" s="926"/>
      <c r="CC112" s="926"/>
      <c r="CD112" s="926"/>
      <c r="CE112" s="926"/>
      <c r="CF112" s="920">
        <v>51.8</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398591</v>
      </c>
      <c r="AB113" s="938"/>
      <c r="AC113" s="938"/>
      <c r="AD113" s="938"/>
      <c r="AE113" s="939"/>
      <c r="AF113" s="940">
        <v>383391</v>
      </c>
      <c r="AG113" s="938"/>
      <c r="AH113" s="938"/>
      <c r="AI113" s="938"/>
      <c r="AJ113" s="939"/>
      <c r="AK113" s="940">
        <v>352466</v>
      </c>
      <c r="AL113" s="938"/>
      <c r="AM113" s="938"/>
      <c r="AN113" s="938"/>
      <c r="AO113" s="939"/>
      <c r="AP113" s="941">
        <v>4.5999999999999996</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574246</v>
      </c>
      <c r="BR113" s="926"/>
      <c r="BS113" s="926"/>
      <c r="BT113" s="926"/>
      <c r="BU113" s="926"/>
      <c r="BV113" s="926">
        <v>495238</v>
      </c>
      <c r="BW113" s="926"/>
      <c r="BX113" s="926"/>
      <c r="BY113" s="926"/>
      <c r="BZ113" s="926"/>
      <c r="CA113" s="926">
        <v>440948</v>
      </c>
      <c r="CB113" s="926"/>
      <c r="CC113" s="926"/>
      <c r="CD113" s="926"/>
      <c r="CE113" s="926"/>
      <c r="CF113" s="920">
        <v>5.8</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96449</v>
      </c>
      <c r="AB114" s="959"/>
      <c r="AC114" s="959"/>
      <c r="AD114" s="959"/>
      <c r="AE114" s="960"/>
      <c r="AF114" s="961">
        <v>103538</v>
      </c>
      <c r="AG114" s="959"/>
      <c r="AH114" s="959"/>
      <c r="AI114" s="959"/>
      <c r="AJ114" s="960"/>
      <c r="AK114" s="961">
        <v>100318</v>
      </c>
      <c r="AL114" s="959"/>
      <c r="AM114" s="959"/>
      <c r="AN114" s="959"/>
      <c r="AO114" s="960"/>
      <c r="AP114" s="962">
        <v>1.3</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2106539</v>
      </c>
      <c r="BR114" s="926"/>
      <c r="BS114" s="926"/>
      <c r="BT114" s="926"/>
      <c r="BU114" s="926"/>
      <c r="BV114" s="926">
        <v>2026202</v>
      </c>
      <c r="BW114" s="926"/>
      <c r="BX114" s="926"/>
      <c r="BY114" s="926"/>
      <c r="BZ114" s="926"/>
      <c r="CA114" s="926">
        <v>1989642</v>
      </c>
      <c r="CB114" s="926"/>
      <c r="CC114" s="926"/>
      <c r="CD114" s="926"/>
      <c r="CE114" s="926"/>
      <c r="CF114" s="920">
        <v>26.1</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2061429</v>
      </c>
      <c r="AB117" s="979"/>
      <c r="AC117" s="979"/>
      <c r="AD117" s="979"/>
      <c r="AE117" s="980"/>
      <c r="AF117" s="981">
        <v>2058345</v>
      </c>
      <c r="AG117" s="979"/>
      <c r="AH117" s="979"/>
      <c r="AI117" s="979"/>
      <c r="AJ117" s="980"/>
      <c r="AK117" s="981">
        <v>2377946</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23998702</v>
      </c>
      <c r="BR119" s="1000"/>
      <c r="BS119" s="1000"/>
      <c r="BT119" s="1000"/>
      <c r="BU119" s="1000"/>
      <c r="BV119" s="1000">
        <v>23084260</v>
      </c>
      <c r="BW119" s="1000"/>
      <c r="BX119" s="1000"/>
      <c r="BY119" s="1000"/>
      <c r="BZ119" s="1000"/>
      <c r="CA119" s="1000">
        <v>22647098</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5734223</v>
      </c>
      <c r="BR120" s="931"/>
      <c r="BS120" s="931"/>
      <c r="BT120" s="931"/>
      <c r="BU120" s="931"/>
      <c r="BV120" s="931">
        <v>6185300</v>
      </c>
      <c r="BW120" s="931"/>
      <c r="BX120" s="931"/>
      <c r="BY120" s="931"/>
      <c r="BZ120" s="931"/>
      <c r="CA120" s="931">
        <v>6604248</v>
      </c>
      <c r="CB120" s="931"/>
      <c r="CC120" s="931"/>
      <c r="CD120" s="931"/>
      <c r="CE120" s="931"/>
      <c r="CF120" s="944">
        <v>86.7</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3429883</v>
      </c>
      <c r="DH120" s="931"/>
      <c r="DI120" s="931"/>
      <c r="DJ120" s="931"/>
      <c r="DK120" s="931"/>
      <c r="DL120" s="931">
        <v>3194093</v>
      </c>
      <c r="DM120" s="931"/>
      <c r="DN120" s="931"/>
      <c r="DO120" s="931"/>
      <c r="DP120" s="931"/>
      <c r="DQ120" s="931">
        <v>3668400</v>
      </c>
      <c r="DR120" s="931"/>
      <c r="DS120" s="931"/>
      <c r="DT120" s="931"/>
      <c r="DU120" s="931"/>
      <c r="DV120" s="932">
        <v>48.2</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91207</v>
      </c>
      <c r="BR121" s="926"/>
      <c r="BS121" s="926"/>
      <c r="BT121" s="926"/>
      <c r="BU121" s="926"/>
      <c r="BV121" s="926">
        <v>61377</v>
      </c>
      <c r="BW121" s="926"/>
      <c r="BX121" s="926"/>
      <c r="BY121" s="926"/>
      <c r="BZ121" s="926"/>
      <c r="CA121" s="926">
        <v>38033</v>
      </c>
      <c r="CB121" s="926"/>
      <c r="CC121" s="926"/>
      <c r="CD121" s="926"/>
      <c r="CE121" s="926"/>
      <c r="CF121" s="920">
        <v>0.5</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276224</v>
      </c>
      <c r="DH121" s="926"/>
      <c r="DI121" s="926"/>
      <c r="DJ121" s="926"/>
      <c r="DK121" s="926"/>
      <c r="DL121" s="926">
        <v>291820</v>
      </c>
      <c r="DM121" s="926"/>
      <c r="DN121" s="926"/>
      <c r="DO121" s="926"/>
      <c r="DP121" s="926"/>
      <c r="DQ121" s="926">
        <v>278191</v>
      </c>
      <c r="DR121" s="926"/>
      <c r="DS121" s="926"/>
      <c r="DT121" s="926"/>
      <c r="DU121" s="926"/>
      <c r="DV121" s="927">
        <v>3.7</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16132022</v>
      </c>
      <c r="BR122" s="1000"/>
      <c r="BS122" s="1000"/>
      <c r="BT122" s="1000"/>
      <c r="BU122" s="1000"/>
      <c r="BV122" s="1000">
        <v>15083962</v>
      </c>
      <c r="BW122" s="1000"/>
      <c r="BX122" s="1000"/>
      <c r="BY122" s="1000"/>
      <c r="BZ122" s="1000"/>
      <c r="CA122" s="1000">
        <v>14250569</v>
      </c>
      <c r="CB122" s="1000"/>
      <c r="CC122" s="1000"/>
      <c r="CD122" s="1000"/>
      <c r="CE122" s="1000"/>
      <c r="CF122" s="1017">
        <v>187.2</v>
      </c>
      <c r="CG122" s="1018"/>
      <c r="CH122" s="1018"/>
      <c r="CI122" s="1018"/>
      <c r="CJ122" s="1018"/>
      <c r="CK122" s="1009"/>
      <c r="CL122" s="1010"/>
      <c r="CM122" s="1010"/>
      <c r="CN122" s="1010"/>
      <c r="CO122" s="1011"/>
      <c r="CP122" s="1019" t="s">
        <v>449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450</v>
      </c>
      <c r="BP123" s="1005"/>
      <c r="BQ123" s="1063">
        <v>21957452</v>
      </c>
      <c r="BR123" s="1064"/>
      <c r="BS123" s="1064"/>
      <c r="BT123" s="1064"/>
      <c r="BU123" s="1064"/>
      <c r="BV123" s="1064">
        <v>21330639</v>
      </c>
      <c r="BW123" s="1064"/>
      <c r="BX123" s="1064"/>
      <c r="BY123" s="1064"/>
      <c r="BZ123" s="1064"/>
      <c r="CA123" s="1064">
        <v>20892850</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28</v>
      </c>
      <c r="BR124" s="1027"/>
      <c r="BS124" s="1027"/>
      <c r="BT124" s="1027"/>
      <c r="BU124" s="1027"/>
      <c r="BV124" s="1027">
        <v>23.6</v>
      </c>
      <c r="BW124" s="1027"/>
      <c r="BX124" s="1027"/>
      <c r="BY124" s="1027"/>
      <c r="BZ124" s="1027"/>
      <c r="CA124" s="1027">
        <v>23</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59846</v>
      </c>
      <c r="AB128" s="1046"/>
      <c r="AC128" s="1046"/>
      <c r="AD128" s="1046"/>
      <c r="AE128" s="1047"/>
      <c r="AF128" s="1048">
        <v>26078</v>
      </c>
      <c r="AG128" s="1046"/>
      <c r="AH128" s="1046"/>
      <c r="AI128" s="1046"/>
      <c r="AJ128" s="1047"/>
      <c r="AK128" s="1048">
        <v>345396</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13.53</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8729198</v>
      </c>
      <c r="AB129" s="959"/>
      <c r="AC129" s="959"/>
      <c r="AD129" s="959"/>
      <c r="AE129" s="960"/>
      <c r="AF129" s="961">
        <v>8854279</v>
      </c>
      <c r="AG129" s="959"/>
      <c r="AH129" s="959"/>
      <c r="AI129" s="959"/>
      <c r="AJ129" s="960"/>
      <c r="AK129" s="961">
        <v>8935226</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18.53</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1444170</v>
      </c>
      <c r="AB130" s="959"/>
      <c r="AC130" s="959"/>
      <c r="AD130" s="959"/>
      <c r="AE130" s="960"/>
      <c r="AF130" s="961">
        <v>1443760</v>
      </c>
      <c r="AG130" s="959"/>
      <c r="AH130" s="959"/>
      <c r="AI130" s="959"/>
      <c r="AJ130" s="960"/>
      <c r="AK130" s="961">
        <v>1320911</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8.3000000000000007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7285028</v>
      </c>
      <c r="AB131" s="986"/>
      <c r="AC131" s="986"/>
      <c r="AD131" s="986"/>
      <c r="AE131" s="987"/>
      <c r="AF131" s="985">
        <v>7410519</v>
      </c>
      <c r="AG131" s="986"/>
      <c r="AH131" s="986"/>
      <c r="AI131" s="986"/>
      <c r="AJ131" s="987"/>
      <c r="AK131" s="985">
        <v>7614315</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v>23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7.6514874070000003</v>
      </c>
      <c r="AB132" s="1097"/>
      <c r="AC132" s="1097"/>
      <c r="AD132" s="1097"/>
      <c r="AE132" s="1098"/>
      <c r="AF132" s="1099">
        <v>7.94150855</v>
      </c>
      <c r="AG132" s="1097"/>
      <c r="AH132" s="1097"/>
      <c r="AI132" s="1097"/>
      <c r="AJ132" s="1098"/>
      <c r="AK132" s="1099">
        <v>9.3460672430000002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7</v>
      </c>
      <c r="AB133" s="1080"/>
      <c r="AC133" s="1080"/>
      <c r="AD133" s="1080"/>
      <c r="AE133" s="1081"/>
      <c r="AF133" s="1079">
        <v>7.3</v>
      </c>
      <c r="AG133" s="1080"/>
      <c r="AH133" s="1080"/>
      <c r="AI133" s="1080"/>
      <c r="AJ133" s="1081"/>
      <c r="AK133" s="1079">
        <v>8.3000000000000007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5DKDFfpnGw4ervhS+SmSwMQ/KkP5NKUYW0++WBcjod/OFG1U86OAvj5SiAcV0+zB8l9eySuDd39/uvNt+L1rBg==" saltValue="Uh2PVYdBfdZek60tHB/Vn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LG27pER7gdkCxrdBk0M6AqIoApRpijut8jsS5GrB4jNTQ5xwsl1iV2rWnHUxWKQ3HC6xkA67nvVhKDxSVUKZIw==" saltValue="dzNMlmJ/2xqU8DO+z22cH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DmI2ifHbTsD0qC0mhTGdiwz0tesgaTVKFy3csOrf7JWkEW3f7Ey+3zh3svXykdvPBj0BEoWCe8KdWRROUaAkw==" saltValue="2DC9GSaltvu+sFWZO1mVa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2778633</v>
      </c>
      <c r="AP9" s="269">
        <v>105627</v>
      </c>
      <c r="AQ9" s="270">
        <v>98214</v>
      </c>
      <c r="AR9" s="271">
        <v>7.5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483944</v>
      </c>
      <c r="AP10" s="272">
        <v>18397</v>
      </c>
      <c r="AQ10" s="273">
        <v>8330</v>
      </c>
      <c r="AR10" s="274">
        <v>120.9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8908</v>
      </c>
      <c r="AP11" s="272">
        <v>339</v>
      </c>
      <c r="AQ11" s="273">
        <v>2236</v>
      </c>
      <c r="AR11" s="274">
        <v>-84.8</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488</v>
      </c>
      <c r="AP12" s="272" t="s">
        <v>488</v>
      </c>
      <c r="AQ12" s="273">
        <v>12</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72140</v>
      </c>
      <c r="AP13" s="272">
        <v>2742</v>
      </c>
      <c r="AQ13" s="273">
        <v>3111</v>
      </c>
      <c r="AR13" s="274">
        <v>-11.9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1831</v>
      </c>
      <c r="AP14" s="272">
        <v>70</v>
      </c>
      <c r="AQ14" s="273">
        <v>1882</v>
      </c>
      <c r="AR14" s="274">
        <v>-96.3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-216763</v>
      </c>
      <c r="AP15" s="272">
        <v>-8240</v>
      </c>
      <c r="AQ15" s="273">
        <v>-6411</v>
      </c>
      <c r="AR15" s="274">
        <v>28.5</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3128693</v>
      </c>
      <c r="AP16" s="272">
        <v>118935</v>
      </c>
      <c r="AQ16" s="273">
        <v>107373</v>
      </c>
      <c r="AR16" s="274">
        <v>10.8</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11.02</v>
      </c>
      <c r="AP21" s="286">
        <v>9.17</v>
      </c>
      <c r="AQ21" s="287">
        <v>1.85</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98.5</v>
      </c>
      <c r="AP22" s="291">
        <v>97.5</v>
      </c>
      <c r="AQ22" s="292">
        <v>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1925162</v>
      </c>
      <c r="AP32" s="300">
        <v>73183</v>
      </c>
      <c r="AQ32" s="301">
        <v>55954</v>
      </c>
      <c r="AR32" s="302">
        <v>30.8</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488</v>
      </c>
      <c r="AP34" s="300" t="s">
        <v>488</v>
      </c>
      <c r="AQ34" s="301">
        <v>1</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352466</v>
      </c>
      <c r="AP35" s="300">
        <v>13399</v>
      </c>
      <c r="AQ35" s="301">
        <v>17691</v>
      </c>
      <c r="AR35" s="302">
        <v>-24.3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100318</v>
      </c>
      <c r="AP36" s="300">
        <v>3814</v>
      </c>
      <c r="AQ36" s="301">
        <v>2603</v>
      </c>
      <c r="AR36" s="302">
        <v>46.5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t="s">
        <v>488</v>
      </c>
      <c r="AP37" s="300" t="s">
        <v>488</v>
      </c>
      <c r="AQ37" s="301">
        <v>579</v>
      </c>
      <c r="AR37" s="302" t="s">
        <v>488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488</v>
      </c>
      <c r="AP38" s="303" t="s">
        <v>488</v>
      </c>
      <c r="AQ38" s="304">
        <v>4</v>
      </c>
      <c r="AR38" s="292" t="s">
        <v>488</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-345396</v>
      </c>
      <c r="AP39" s="300">
        <v>-13130</v>
      </c>
      <c r="AQ39" s="301">
        <v>-4663</v>
      </c>
      <c r="AR39" s="302">
        <v>181.6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-1320911</v>
      </c>
      <c r="AP40" s="300">
        <v>-50213</v>
      </c>
      <c r="AQ40" s="301">
        <v>-48945</v>
      </c>
      <c r="AR40" s="302">
        <v>2.6</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711639</v>
      </c>
      <c r="AP41" s="300">
        <v>27052</v>
      </c>
      <c r="AQ41" s="301">
        <v>23225</v>
      </c>
      <c r="AR41" s="302">
        <v>16.5</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2225823</v>
      </c>
      <c r="AN51" s="322">
        <v>80593</v>
      </c>
      <c r="AO51" s="323">
        <v>47.5</v>
      </c>
      <c r="AP51" s="324">
        <v>76347</v>
      </c>
      <c r="AQ51" s="325">
        <v>2.4</v>
      </c>
      <c r="AR51" s="326">
        <v>45.1</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690943</v>
      </c>
      <c r="AN52" s="330">
        <v>25018</v>
      </c>
      <c r="AO52" s="331">
        <v>5</v>
      </c>
      <c r="AP52" s="332">
        <v>41762</v>
      </c>
      <c r="AQ52" s="333">
        <v>0.5</v>
      </c>
      <c r="AR52" s="334">
        <v>4.5</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2872662</v>
      </c>
      <c r="AN53" s="322">
        <v>105442</v>
      </c>
      <c r="AO53" s="323">
        <v>30.8</v>
      </c>
      <c r="AP53" s="324">
        <v>69604</v>
      </c>
      <c r="AQ53" s="325">
        <v>-8.8000000000000007</v>
      </c>
      <c r="AR53" s="326">
        <v>39.6</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907754</v>
      </c>
      <c r="AN54" s="330">
        <v>33319</v>
      </c>
      <c r="AO54" s="331">
        <v>33.200000000000003</v>
      </c>
      <c r="AP54" s="332">
        <v>36247</v>
      </c>
      <c r="AQ54" s="333">
        <v>-13.2</v>
      </c>
      <c r="AR54" s="334">
        <v>46.4</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3932522</v>
      </c>
      <c r="AN55" s="322">
        <v>146190</v>
      </c>
      <c r="AO55" s="323">
        <v>38.6</v>
      </c>
      <c r="AP55" s="324">
        <v>68410</v>
      </c>
      <c r="AQ55" s="325">
        <v>-1.7</v>
      </c>
      <c r="AR55" s="326">
        <v>40.299999999999997</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1151371</v>
      </c>
      <c r="AN56" s="330">
        <v>42802</v>
      </c>
      <c r="AO56" s="331">
        <v>28.5</v>
      </c>
      <c r="AP56" s="332">
        <v>35086</v>
      </c>
      <c r="AQ56" s="333">
        <v>-3.2</v>
      </c>
      <c r="AR56" s="334">
        <v>31.7</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1674388</v>
      </c>
      <c r="AN57" s="322">
        <v>63096</v>
      </c>
      <c r="AO57" s="323">
        <v>-56.8</v>
      </c>
      <c r="AP57" s="324">
        <v>73019</v>
      </c>
      <c r="AQ57" s="325">
        <v>6.7</v>
      </c>
      <c r="AR57" s="326">
        <v>-63.5</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944236</v>
      </c>
      <c r="AN58" s="330">
        <v>35582</v>
      </c>
      <c r="AO58" s="331">
        <v>-16.899999999999999</v>
      </c>
      <c r="AP58" s="332">
        <v>39427</v>
      </c>
      <c r="AQ58" s="333">
        <v>12.4</v>
      </c>
      <c r="AR58" s="334">
        <v>-29.3</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2095034</v>
      </c>
      <c r="AN59" s="322">
        <v>79641</v>
      </c>
      <c r="AO59" s="323">
        <v>26.2</v>
      </c>
      <c r="AP59" s="324">
        <v>76590</v>
      </c>
      <c r="AQ59" s="325">
        <v>4.9000000000000004</v>
      </c>
      <c r="AR59" s="326">
        <v>21.3</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1459888</v>
      </c>
      <c r="AN60" s="330">
        <v>55496</v>
      </c>
      <c r="AO60" s="331">
        <v>56</v>
      </c>
      <c r="AP60" s="332">
        <v>42387</v>
      </c>
      <c r="AQ60" s="333">
        <v>7.5</v>
      </c>
      <c r="AR60" s="334">
        <v>48.5</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2560086</v>
      </c>
      <c r="AN61" s="337">
        <v>94992</v>
      </c>
      <c r="AO61" s="338">
        <v>17.3</v>
      </c>
      <c r="AP61" s="339">
        <v>72794</v>
      </c>
      <c r="AQ61" s="340">
        <v>0.7</v>
      </c>
      <c r="AR61" s="326">
        <v>16.600000000000001</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1030838</v>
      </c>
      <c r="AN62" s="330">
        <v>38443</v>
      </c>
      <c r="AO62" s="331">
        <v>21.2</v>
      </c>
      <c r="AP62" s="332">
        <v>38982</v>
      </c>
      <c r="AQ62" s="333">
        <v>0.8</v>
      </c>
      <c r="AR62" s="334">
        <v>20.399999999999999</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ixsb9dUqU0TQgEBof7tUJlKtGS+ZBcdns1ekgmXEigFiHS7I/ZS5J9v5CFVjTktBurncpcoqIS1gRyOVaBdbqA==" saltValue="vXqC6F1LUoaV68cX/ojU+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TjNSwn1Y+1oH5zY5qKzxMAG8BMppkQqHaEkz2un/7OxXZnaFevS/MKWrJAOVxFKVEN7b1zSEYSefJDSMPr40WQ==" saltValue="eVYF9g9SkZ5ydhxsGGDE2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SfrUTJKvIOa4lj89oYsBdk+Eh9phqIB5UOWwu0op8LY7w1HVKpszIFAGNe+i2nCUXRxuxqeX0X8kdYq6VnOsA==" saltValue="P3cmWTmbRQQ/gIbmrn88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30.11</v>
      </c>
      <c r="G47" s="12">
        <v>35.82</v>
      </c>
      <c r="H47" s="12">
        <v>43.01</v>
      </c>
      <c r="I47" s="12">
        <v>43.82</v>
      </c>
      <c r="J47" s="13">
        <v>42.3</v>
      </c>
    </row>
    <row r="48" spans="2:10" ht="57.75" customHeight="1" x14ac:dyDescent="0.2">
      <c r="B48" s="14"/>
      <c r="C48" s="1141" t="s">
        <v>4</v>
      </c>
      <c r="D48" s="1141"/>
      <c r="E48" s="1142"/>
      <c r="F48" s="15">
        <v>7.52</v>
      </c>
      <c r="G48" s="16">
        <v>12.52</v>
      </c>
      <c r="H48" s="16">
        <v>10.66</v>
      </c>
      <c r="I48" s="16">
        <v>9.4</v>
      </c>
      <c r="J48" s="17">
        <v>12.44</v>
      </c>
    </row>
    <row r="49" spans="2:10" ht="57.75" customHeight="1" thickBot="1" x14ac:dyDescent="0.25">
      <c r="B49" s="18"/>
      <c r="C49" s="1143" t="s">
        <v>5</v>
      </c>
      <c r="D49" s="1143"/>
      <c r="E49" s="1144"/>
      <c r="F49" s="19" t="s">
        <v>531</v>
      </c>
      <c r="G49" s="20">
        <v>12.51</v>
      </c>
      <c r="H49" s="20">
        <v>3.17</v>
      </c>
      <c r="I49" s="20">
        <v>0.34</v>
      </c>
      <c r="J49" s="21">
        <v>2.0099999999999998</v>
      </c>
    </row>
    <row r="50" spans="2:10" ht="13.2" x14ac:dyDescent="0.2"/>
  </sheetData>
  <sheetProtection algorithmName="SHA-512" hashValue="cZu6nkicZ4684dWZ8yCORXrsOdXH767SucOPHcS3KwTmOzDQWpvy/VRCnb27SXU7kPhZgELrFSRJGdqz/PKVjg==" saltValue="etPZtqDts75f2thfUbcl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松浦 早姫</cp:lastModifiedBy>
  <cp:lastPrinted>2026-03-16T01:16:29Z</cp:lastPrinted>
  <dcterms:created xsi:type="dcterms:W3CDTF">2026-02-23T06:22:34Z</dcterms:created>
  <dcterms:modified xsi:type="dcterms:W3CDTF">2026-03-19T06:33:44Z</dcterms:modified>
  <cp:category/>
</cp:coreProperties>
</file>