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10 総務部\020 財政課\012 予算状況調査\70 財政状況資料集（9月・3月）\R6\R7.3.5【313〆切】令和5年度財政状況資料集の作成等について\01提出\"/>
    </mc:Choice>
  </mc:AlternateContent>
  <bookViews>
    <workbookView xWindow="0" yWindow="0" windowWidth="28800" windowHeight="14115" tabRatio="7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CW102" i="12" l="1"/>
  <c r="CR102" i="12"/>
  <c r="V75" i="12" l="1"/>
  <c r="AA77" i="12"/>
  <c r="AA76" i="12"/>
  <c r="AA75" i="12"/>
  <c r="AA74" i="12"/>
  <c r="AA73" i="12"/>
  <c r="AA72" i="12"/>
  <c r="AA71" i="12"/>
  <c r="AA70" i="12"/>
  <c r="AA69" i="12"/>
  <c r="AA68" i="12"/>
  <c r="AU63" i="12" l="1"/>
  <c r="AP63" i="12"/>
  <c r="AA31" i="12"/>
  <c r="AA30" i="12"/>
  <c r="AA29" i="12"/>
  <c r="AA28" i="12"/>
  <c r="AA9" i="12"/>
  <c r="AA8" i="12"/>
  <c r="AA7"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<sst xmlns="http://schemas.openxmlformats.org/spreadsheetml/2006/main" count="1106" uniqueCount="564">
  <si>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</si>
  <si>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</si>
  <si>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</si>
  <si>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</si>
  <si>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</si>
  <si>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</si>
  <si>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</si>
  <si>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</si>
  <si>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</si>
  <si>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</si>
  <si>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</si>
  <si>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</si>
  <si>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</si>
  <si>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</si>
  <si>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</si>
  <si>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</si>
  <si>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</si>
  <si>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</si>
  <si>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</si>
  <si>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</si>
  <si>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</si>
  <si>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</si>
  <si>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</si>
  <si>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</si>
  <si>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</si>
  <si>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</si>
  <si>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</si>
  <si>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</si>
  <si>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</si>
  <si>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</si>
  <si>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</si>
  <si>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</si>
  <si>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</si>
  <si>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</si>
  <si>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</si>
  <si>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</si>
  <si>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</si>
  <si>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</si>
  <si>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</si>
  <si>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</si>
  <si>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</si>
  <si>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</si>
  <si>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</si>
  <si>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</si>
  <si>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</si>
  <si>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</si>
  <si>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</si>
  <si>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</si>
  <si>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</si>
  <si>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</si>
  <si>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</si>
  <si>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</si>
  <si>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</si>
  <si>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</si>
  <si>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</si>
  <si>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</si>
  <si>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</si>
  <si>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</si>
  <si>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</si>
  <si>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</si>
  <si>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</si>
  <si>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</si>
  <si>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</si>
  <si>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</si>
  <si>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</si>
  <si>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</si>
  <si>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</si>
  <si>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</si>
  <si>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</si>
  <si>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</si>
  <si>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</si>
  <si>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</si>
  <si>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</si>
  <si>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</si>
  <si>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</si>
  <si>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</si>
  <si>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</si>
  <si>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</si>
  <si>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</si>
  <si>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</si>
  <si>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</si>
  <si>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</si>
  <si>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</si>
  <si>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</si>
  <si>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</si>
  <si>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</si>
  <si>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</si>
  <si>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</si>
  <si>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</si>
  <si>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</si>
  <si>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</si>
  <si>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</si>
  <si>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</si>
  <si>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</si>
  <si>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あわら市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</si>
  <si>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</si>
  <si>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</si>
  <si>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</si>
  <si>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</si>
  <si>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</si>
  <si>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</si>
  <si>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</si>
  <si>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</si>
  <si>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</si>
  <si>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</si>
  <si>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</si>
  <si>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</si>
  <si>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</si>
  <si>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</si>
  <si>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</si>
  <si>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</si>
  <si>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</si>
  <si>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</si>
  <si>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</si>
  <si>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</si>
  <si>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</si>
  <si>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</si>
  <si>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</si>
  <si>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</si>
  <si>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</si>
  <si>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</si>
  <si>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</si>
  <si>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</si>
  <si>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</si>
  <si>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</si>
  <si>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</si>
  <si>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</si>
  <si>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</si>
  <si>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</si>
  <si>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</si>
  <si>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</si>
  <si>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</si>
  <si>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</si>
  <si>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</si>
  <si>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</si>
  <si>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</si>
  <si>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</si>
  <si>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</si>
  <si>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</si>
  <si>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</si>
  <si>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</si>
  <si>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</si>
  <si>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</si>
  <si>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</si>
  <si>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</si>
  <si>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</si>
  <si>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</si>
  <si>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</si>
  <si>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</si>
  <si>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</si>
  <si>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</si>
  <si>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</si>
  <si>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</si>
  <si>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</si>
  <si>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</si>
  <si>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</si>
  <si>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</si>
  <si>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</si>
  <si>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</si>
  <si>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</si>
  <si>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</si>
  <si>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</si>
  <si>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</si>
  <si>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</si>
  <si>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</si>
  <si>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</si>
  <si>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</si>
  <si>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</si>
  <si>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</si>
  <si>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</si>
  <si>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</si>
  <si>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</si>
  <si>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</si>
  <si>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</si>
  <si>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</si>
  <si>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</si>
  <si>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</si>
  <si>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</si>
  <si>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</si>
  <si>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</si>
  <si>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</si>
  <si>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</si>
  <si>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</si>
  <si>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</si>
  <si>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</si>
  <si>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</si>
  <si>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</si>
  <si>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</si>
  <si>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</si>
  <si>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</si>
  <si>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</si>
  <si>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</si>
  <si>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</si>
  <si>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</si>
  <si>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</si>
  <si>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</si>
  <si>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</si>
  <si>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</si>
  <si>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</si>
  <si>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</si>
  <si>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</si>
  <si>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</si>
  <si>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</si>
  <si>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福井県あわら市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</si>
  <si>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</si>
  <si>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</si>
  <si>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</si>
  <si>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</si>
  <si>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</si>
  <si>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</si>
  <si>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</si>
  <si>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</si>
  <si>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</si>
  <si>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</si>
  <si>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</si>
  <si>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</si>
  <si>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</si>
  <si>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</si>
  <si>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</si>
  <si>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</si>
  <si>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</si>
  <si>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</si>
  <si>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</si>
  <si>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</si>
  <si>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</si>
  <si>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</si>
  <si>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</si>
  <si>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</si>
  <si>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</si>
  <si>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</si>
  <si>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</si>
  <si>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</si>
  <si>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</si>
  <si>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</si>
  <si>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</si>
  <si>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</si>
  <si>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</si>
  <si>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</si>
  <si>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</si>
  <si>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</si>
  <si>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</si>
  <si>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</si>
  <si>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</si>
  <si>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</si>
  <si>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</si>
  <si>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</si>
  <si>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</si>
  <si>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</si>
  <si>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</si>
  <si>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</si>
  <si>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</si>
  <si>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</si>
  <si>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</si>
  <si>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</si>
  <si>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</si>
  <si>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</si>
  <si>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</si>
  <si>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</si>
  <si>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</si>
  <si>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</si>
  <si>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</si>
  <si>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</si>
  <si>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</si>
  <si>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</si>
  <si>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</si>
  <si>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</si>
  <si>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</si>
  <si>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</si>
  <si>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</si>
  <si>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</si>
  <si>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</si>
  <si>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</si>
  <si>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</si>
  <si>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</si>
  <si>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</si>
  <si>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</si>
  <si>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</si>
  <si>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</si>
  <si>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</si>
  <si>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</si>
  <si>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</si>
  <si>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</si>
  <si>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</si>
  <si>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</si>
  <si>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</si>
  <si>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</si>
  <si>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</si>
  <si>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</si>
  <si>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</si>
  <si>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</si>
  <si>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</si>
  <si>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</si>
  <si>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</si>
  <si>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</si>
  <si>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</si>
  <si>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</si>
  <si>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</si>
  <si>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</si>
  <si>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</si>
  <si>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</si>
  <si>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</si>
  <si>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</si>
  <si>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</si>
  <si>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</si>
  <si>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</si>
  <si>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</si>
  <si>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</si>
  <si>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</si>
  <si>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</si>
  <si>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</si>
  <si>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</si>
  <si>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</si>
  <si>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</si>
  <si>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</si>
  <si>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</si>
  <si>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</si>
  <si>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</si>
  <si>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</si>
  <si>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</si>
  <si>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</si>
  <si>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</si>
  <si>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</si>
  <si>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</si>
  <si>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</si>
  <si>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</si>
  <si>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</si>
  <si>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</si>
  <si>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</si>
  <si>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</si>
  <si>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</si>
  <si>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</si>
  <si>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</si>
  <si>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</si>
  <si>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</si>
  <si>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</si>
  <si>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</si>
  <si>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</si>
  <si>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</si>
  <si>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</si>
  <si>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</si>
  <si>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</si>
  <si>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</si>
  <si>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</si>
  <si>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</si>
  <si>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</si>
  <si>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</si>
  <si>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</si>
  <si>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</si>
  <si>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</si>
  <si>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</si>
  <si>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</si>
  <si>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</si>
  <si>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</si>
  <si>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</si>
  <si>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福井県あわら市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</si>
  <si>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</si>
  <si>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</si>
  <si>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</si>
  <si>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</si>
  <si>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</si>
  <si>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</si>
  <si>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</si>
  <si>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</si>
  <si>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</si>
  <si>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</si>
  <si>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</si>
  <si>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</si>
  <si>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</si>
  <si>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</si>
  <si>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</si>
  <si>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</si>
  <si>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</si>
  <si>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</si>
  <si>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</si>
  <si>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</si>
  <si>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農業者労働災害共済特別会計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</si>
  <si>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</si>
  <si>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</si>
  <si>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</si>
  <si>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</si>
  <si>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</si>
  <si>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</si>
  <si>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</si>
  <si>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</si>
  <si>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</si>
  <si>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</si>
  <si>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</si>
  <si>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</si>
  <si>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</si>
  <si>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</si>
  <si>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</si>
  <si>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</si>
  <si>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</si>
  <si>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</si>
  <si>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</si>
  <si>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</si>
  <si>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</si>
  <si>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</si>
  <si>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</si>
  <si>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</si>
  <si>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</si>
  <si>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</si>
  <si>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</si>
  <si>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</si>
  <si>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</si>
  <si>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</si>
  <si>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</si>
  <si>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</si>
  <si>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</si>
  <si>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</si>
  <si>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</si>
  <si>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</si>
  <si>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</si>
  <si>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</si>
  <si>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</si>
  <si>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</si>
  <si>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</si>
  <si>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</si>
  <si>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</si>
  <si>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</si>
  <si>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</si>
  <si>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</si>
  <si>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</si>
  <si>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</si>
  <si>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</si>
  <si>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</si>
  <si>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</si>
  <si>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</si>
  <si>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</si>
  <si>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</si>
  <si>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</si>
  <si>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</si>
  <si>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</si>
  <si>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</si>
  <si>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</si>
  <si>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</si>
  <si>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</si>
  <si>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</si>
  <si>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</si>
  <si>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</si>
  <si>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</si>
  <si>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</si>
  <si>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</si>
  <si>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</si>
  <si>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</si>
  <si>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</si>
  <si>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</si>
  <si>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</si>
  <si>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</si>
  <si>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芦原温泉上水道財産区水道事業会計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</si>
  <si>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</si>
  <si>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</si>
  <si>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</si>
  <si>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</si>
  <si>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</si>
  <si>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</si>
  <si>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</si>
  <si>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</si>
  <si>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</si>
  <si>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</si>
  <si>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</si>
  <si>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</si>
  <si>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</si>
  <si>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</si>
  <si>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</si>
  <si>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</si>
  <si>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</si>
  <si>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</si>
  <si>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</si>
  <si>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</si>
  <si>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</si>
  <si>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</si>
  <si>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</si>
  <si>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</si>
  <si>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</si>
  <si>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</si>
  <si>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</si>
  <si>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</si>
  <si>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</si>
  <si>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</si>
  <si>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</si>
  <si>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</si>
  <si>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</si>
  <si>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</si>
  <si>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</si>
  <si>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</si>
  <si>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</si>
  <si>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</si>
  <si>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</si>
  <si>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</si>
  <si>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</si>
  <si>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</si>
  <si>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</si>
  <si>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</si>
  <si>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</si>
  <si>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</si>
  <si>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</si>
  <si>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</si>
  <si>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</si>
  <si>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</si>
  <si>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</si>
  <si>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</si>
  <si>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</si>
  <si>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</si>
  <si>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</si>
  <si>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</si>
  <si>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</si>
  <si>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</si>
  <si>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</si>
  <si>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</si>
  <si>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</si>
  <si>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</si>
  <si>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</si>
  <si>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</si>
  <si>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</si>
  <si>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</si>
  <si>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</si>
  <si>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</si>
  <si>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</si>
  <si>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</si>
  <si>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</si>
  <si>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</si>
  <si>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</si>
  <si>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</si>
  <si>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</si>
  <si>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</si>
  <si>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</si>
  <si>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</si>
  <si>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</si>
  <si>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</si>
  <si>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</si>
  <si>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1.35</t>
  </si>
  <si>
    <t>▲ 0.51</t>
  </si>
  <si>
    <t>一般会計</t>
  </si>
  <si>
    <t>水道事業会計</t>
  </si>
  <si>
    <t>公共下水道事業会計</t>
  </si>
  <si>
    <t>国民健康保険特別会計</t>
  </si>
  <si>
    <t>農業者労働災害共済特別会計</t>
  </si>
  <si>
    <t>後期高齢者医療特別会計</t>
  </si>
  <si>
    <t>公共用地先行取得事業特別会計</t>
  </si>
  <si>
    <t>その他会計（赤字）</t>
  </si>
  <si>
    <t>その他会計（黒字）</t>
  </si>
  <si>
    <t>R01</t>
    <phoneticPr fontId="5"/>
  </si>
  <si>
    <t>R02</t>
    <phoneticPr fontId="5"/>
  </si>
  <si>
    <t>R03</t>
    <phoneticPr fontId="5"/>
  </si>
  <si>
    <t>R04</t>
    <phoneticPr fontId="5"/>
  </si>
  <si>
    <t>R05</t>
    <phoneticPr fontId="5"/>
  </si>
  <si>
    <t>-</t>
    <phoneticPr fontId="2"/>
  </si>
  <si>
    <t>嶺北消防組合</t>
    <rPh sb="0" eb="6">
      <t>レイホクショウボウクミアイ</t>
    </rPh>
    <phoneticPr fontId="2"/>
  </si>
  <si>
    <t>福井県後期高齢者医療広域連合（一般会計）</t>
    <rPh sb="0" eb="3">
      <t>フクイケン</t>
    </rPh>
    <rPh sb="3" eb="7">
      <t>コウキコウレイ</t>
    </rPh>
    <rPh sb="7" eb="8">
      <t>シャ</t>
    </rPh>
    <rPh sb="8" eb="14">
      <t>イリョウコウイキレンゴウ</t>
    </rPh>
    <rPh sb="15" eb="19">
      <t>イッパンカイケイ</t>
    </rPh>
    <phoneticPr fontId="2"/>
  </si>
  <si>
    <t>福井県後期高齢者医療広域連合（後期高齢者医療特別会計）</t>
    <rPh sb="0" eb="3">
      <t>フクイケン</t>
    </rPh>
    <rPh sb="3" eb="7">
      <t>コウキコウレイ</t>
    </rPh>
    <rPh sb="7" eb="8">
      <t>シャ</t>
    </rPh>
    <rPh sb="8" eb="14">
      <t>イリョウコウイキレンゴウ</t>
    </rPh>
    <rPh sb="15" eb="20">
      <t>コウキコウレイシャ</t>
    </rPh>
    <rPh sb="20" eb="22">
      <t>イリョウ</t>
    </rPh>
    <rPh sb="22" eb="26">
      <t>トクベツカイケイ</t>
    </rPh>
    <phoneticPr fontId="2"/>
  </si>
  <si>
    <t>福井坂井地区広域市町村圏事務組合</t>
    <rPh sb="0" eb="16">
      <t>フクイサカイチクコウイキシチョウソンケンジムクミアイ</t>
    </rPh>
    <phoneticPr fontId="2"/>
  </si>
  <si>
    <t>福井県市町総合事務組合（一般会計）</t>
    <rPh sb="0" eb="3">
      <t>フクイケン</t>
    </rPh>
    <rPh sb="3" eb="7">
      <t>シマチソウゴウ</t>
    </rPh>
    <rPh sb="7" eb="11">
      <t>ジムクミアイ</t>
    </rPh>
    <rPh sb="12" eb="14">
      <t>イッパン</t>
    </rPh>
    <rPh sb="14" eb="16">
      <t>カイケイ</t>
    </rPh>
    <phoneticPr fontId="2"/>
  </si>
  <si>
    <t>福井県市町総合事務組合（交通災害共済事業特別会計）</t>
    <rPh sb="0" eb="3">
      <t>フクイケン</t>
    </rPh>
    <rPh sb="3" eb="7">
      <t>シマチソウゴウ</t>
    </rPh>
    <rPh sb="7" eb="11">
      <t>ジムクミアイ</t>
    </rPh>
    <rPh sb="12" eb="18">
      <t>コウツウサイガイキョウサイ</t>
    </rPh>
    <rPh sb="18" eb="20">
      <t>ジギョウ</t>
    </rPh>
    <rPh sb="20" eb="24">
      <t>トクベツカイケイ</t>
    </rPh>
    <phoneticPr fontId="2"/>
  </si>
  <si>
    <t>福井県自治会館組合</t>
    <rPh sb="0" eb="3">
      <t>フクイケン</t>
    </rPh>
    <rPh sb="3" eb="7">
      <t>ジチカイカン</t>
    </rPh>
    <rPh sb="7" eb="9">
      <t>クミアイ</t>
    </rPh>
    <phoneticPr fontId="2"/>
  </si>
  <si>
    <t>坂井地区広域連合（一般会計）</t>
    <rPh sb="0" eb="8">
      <t>サカイチクコウイキレンゴウ</t>
    </rPh>
    <rPh sb="9" eb="13">
      <t>イッパンカイケイ</t>
    </rPh>
    <phoneticPr fontId="2"/>
  </si>
  <si>
    <t>坂井地区広域連合（代官山墓地特別会計）</t>
    <rPh sb="0" eb="8">
      <t>サカイチクコウイキレンゴウ</t>
    </rPh>
    <rPh sb="9" eb="12">
      <t>ダイカンヤマ</t>
    </rPh>
    <rPh sb="12" eb="14">
      <t>ボチ</t>
    </rPh>
    <rPh sb="14" eb="18">
      <t>トクベツカイケイ</t>
    </rPh>
    <phoneticPr fontId="2"/>
  </si>
  <si>
    <t>坂井地区広域連合（介護保険特別会計）</t>
    <rPh sb="0" eb="8">
      <t>サカイチクコウイキレンゴウ</t>
    </rPh>
    <rPh sb="9" eb="13">
      <t>カイゴホケン</t>
    </rPh>
    <rPh sb="13" eb="17">
      <t>トクベツカイケイ</t>
    </rPh>
    <phoneticPr fontId="2"/>
  </si>
  <si>
    <t>（公財）金津創作の森財団</t>
    <rPh sb="1" eb="3">
      <t>コウザイ</t>
    </rPh>
    <rPh sb="4" eb="6">
      <t>カナヅ</t>
    </rPh>
    <rPh sb="6" eb="8">
      <t>ソウサク</t>
    </rPh>
    <rPh sb="9" eb="10">
      <t>モリ</t>
    </rPh>
    <rPh sb="10" eb="12">
      <t>ザイダン</t>
    </rPh>
    <phoneticPr fontId="2"/>
  </si>
  <si>
    <t>地域振興基金</t>
    <rPh sb="0" eb="6">
      <t>チイキシンコウキキン</t>
    </rPh>
    <phoneticPr fontId="5"/>
  </si>
  <si>
    <t>ふるさとあわらサポート基金</t>
    <rPh sb="11" eb="13">
      <t>キキン</t>
    </rPh>
    <phoneticPr fontId="2"/>
  </si>
  <si>
    <t>福祉基金</t>
    <rPh sb="0" eb="4">
      <t>フクシキキン</t>
    </rPh>
    <phoneticPr fontId="2"/>
  </si>
  <si>
    <t>学校施設整備基金</t>
    <rPh sb="0" eb="4">
      <t>ガッコウシセツ</t>
    </rPh>
    <rPh sb="4" eb="8">
      <t>セイビキキン</t>
    </rPh>
    <phoneticPr fontId="2"/>
  </si>
  <si>
    <t>ふるさと創生基金</t>
    <rPh sb="4" eb="8">
      <t>ソウセイキキン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</si>
</sst>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766C-4B14-AC78-BA22337252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54657</c:v>
                </c:pt>
                <c:pt idx="1">
                  <c:v>80593</c:v>
                </c:pt>
                <c:pt idx="2">
                  <c:v>105442</c:v>
                </c:pt>
                <c:pt idx="3">
                  <c:v>146190</c:v>
                </c:pt>
                <c:pt idx="4">
                  <c:v>63096</c:v>
                </c:pt>
              </c:numCache>
            </c:numRef>
          </c:val>
          <c:smooth val="0"/>
          <c:extLst>
            <c:ext xmlns:c16="http://schemas.microsoft.com/office/drawing/2014/chart" uri="{C3380CC4-5D6E-409C-BE32-E72D297353CC}">
              <c16:uniqueId val="{00000001-766C-4B14-AC78-BA22337252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5.9</c:v>
                </c:pt>
                <c:pt idx="1">
                  <c:v>7.52</c:v>
                </c:pt>
                <c:pt idx="2">
                  <c:v>12.52</c:v>
                </c:pt>
                <c:pt idx="3">
                  <c:v>10.66</c:v>
                </c:pt>
                <c:pt idx="4">
                  <c:v>9.4</c:v>
                </c:pt>
              </c:numCache>
            </c:numRef>
          </c:val>
          <c:extLst>
            <c:ext xmlns:c16="http://schemas.microsoft.com/office/drawing/2014/chart" uri="{C3380CC4-5D6E-409C-BE32-E72D297353CC}">
              <c16:uniqueId val="{00000000-314D-4D54-9AD0-B6E51DD036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33.29</c:v>
                </c:pt>
                <c:pt idx="1">
                  <c:v>30.11</c:v>
                </c:pt>
                <c:pt idx="2">
                  <c:v>35.82</c:v>
                </c:pt>
                <c:pt idx="3">
                  <c:v>43.01</c:v>
                </c:pt>
                <c:pt idx="4">
                  <c:v>43.82</c:v>
                </c:pt>
              </c:numCache>
            </c:numRef>
          </c:val>
          <c:extLst>
            <c:ext xmlns:c16="http://schemas.microsoft.com/office/drawing/2014/chart" uri="{C3380CC4-5D6E-409C-BE32-E72D297353CC}">
              <c16:uniqueId val="{00000001-314D-4D54-9AD0-B6E51DD036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-1.35</c:v>
                </c:pt>
                <c:pt idx="1">
                  <c:v>-0.51</c:v>
                </c:pt>
                <c:pt idx="2">
                  <c:v>12.51</c:v>
                </c:pt>
                <c:pt idx="3">
                  <c:v>3.17</c:v>
                </c:pt>
                <c:pt idx="4">
                  <c:v>0.34</c:v>
                </c:pt>
              </c:numCache>
            </c:numRef>
          </c:val>
          <c:smooth val="0"/>
          <c:extLst>
            <c:ext xmlns:c16="http://schemas.microsoft.com/office/drawing/2014/chart" uri="{C3380CC4-5D6E-409C-BE32-E72D297353CC}">
              <c16:uniqueId val="{00000002-314D-4D54-9AD0-B6E51DD036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65-4C27-944B-54D2E777F6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65-4C27-944B-54D2E777F6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465-4C27-944B-54D2E777F6B4}"/>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9465-4C27-944B-54D2E777F6B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465-4C27-944B-54D2E777F6B4}"/>
            </c:ext>
          </c:extLst>
        </c:ser>
        <c:ser>
          <c:idx val="5"/>
          <c:order val="5"/>
          <c:tx>
            <c:strRef>
              <c:f>データシート!$A$32</c:f>
              <c:strCache>
                <c:ptCount val="1"/>
                <c:pt idx="0">
                  <c:v>農業者労働災害共済特別会計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9465-4C27-944B-54D2E777F6B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0.25</c:v>
                </c:pt>
                <c:pt idx="2">
                  <c:v>#N/A</c:v>
                </c:pt>
                <c:pt idx="3">
                  <c:v>0.6</c:v>
                </c:pt>
                <c:pt idx="4">
                  <c:v>#N/A</c:v>
                </c:pt>
                <c:pt idx="5">
                  <c:v>1.0900000000000001</c:v>
                </c:pt>
                <c:pt idx="6">
                  <c:v>#N/A</c:v>
                </c:pt>
                <c:pt idx="7">
                  <c:v>1.1399999999999999</c:v>
                </c:pt>
                <c:pt idx="8">
                  <c:v>#N/A</c:v>
                </c:pt>
                <c:pt idx="9">
                  <c:v>1.4</c:v>
                </c:pt>
              </c:numCache>
            </c:numRef>
          </c:val>
          <c:extLst>
            <c:ext xmlns:c16="http://schemas.microsoft.com/office/drawing/2014/chart" uri="{C3380CC4-5D6E-409C-BE32-E72D297353CC}">
              <c16:uniqueId val="{00000006-9465-4C27-944B-54D2E777F6B4}"/>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0.91</c:v>
                </c:pt>
                <c:pt idx="2">
                  <c:v>#N/A</c:v>
                </c:pt>
                <c:pt idx="3">
                  <c:v>1.29</c:v>
                </c:pt>
                <c:pt idx="4">
                  <c:v>#N/A</c:v>
                </c:pt>
                <c:pt idx="5">
                  <c:v>1.86</c:v>
                </c:pt>
                <c:pt idx="6">
                  <c:v>0</c:v>
                </c:pt>
                <c:pt idx="7">
                  <c:v>0</c:v>
                </c:pt>
                <c:pt idx="8">
                  <c:v>#N/A</c:v>
                </c:pt>
                <c:pt idx="9">
                  <c:v>1.73</c:v>
                </c:pt>
              </c:numCache>
            </c:numRef>
          </c:val>
          <c:extLst>
            <c:ext xmlns:c16="http://schemas.microsoft.com/office/drawing/2014/chart" uri="{C3380CC4-5D6E-409C-BE32-E72D297353CC}">
              <c16:uniqueId val="{00000007-9465-4C27-944B-54D2E777F6B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3.69</c:v>
                </c:pt>
                <c:pt idx="2">
                  <c:v>#N/A</c:v>
                </c:pt>
                <c:pt idx="3">
                  <c:v>4.63</c:v>
                </c:pt>
                <c:pt idx="4">
                  <c:v>#N/A</c:v>
                </c:pt>
                <c:pt idx="5">
                  <c:v>5.44</c:v>
                </c:pt>
                <c:pt idx="6">
                  <c:v>0</c:v>
                </c:pt>
                <c:pt idx="7">
                  <c:v>0</c:v>
                </c:pt>
                <c:pt idx="8">
                  <c:v>#N/A</c:v>
                </c:pt>
                <c:pt idx="9">
                  <c:v>7.78</c:v>
                </c:pt>
              </c:numCache>
            </c:numRef>
          </c:val>
          <c:extLst>
            <c:ext xmlns:c16="http://schemas.microsoft.com/office/drawing/2014/chart" uri="{C3380CC4-5D6E-409C-BE32-E72D297353CC}">
              <c16:uniqueId val="{00000008-9465-4C27-944B-54D2E777F6B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5.89</c:v>
                </c:pt>
                <c:pt idx="2">
                  <c:v>#N/A</c:v>
                </c:pt>
                <c:pt idx="3">
                  <c:v>7.5</c:v>
                </c:pt>
                <c:pt idx="4">
                  <c:v>#N/A</c:v>
                </c:pt>
                <c:pt idx="5">
                  <c:v>12.55</c:v>
                </c:pt>
                <c:pt idx="6">
                  <c:v>#N/A</c:v>
                </c:pt>
                <c:pt idx="7">
                  <c:v>10.65</c:v>
                </c:pt>
                <c:pt idx="8">
                  <c:v>#N/A</c:v>
                </c:pt>
                <c:pt idx="9">
                  <c:v>9.39</c:v>
                </c:pt>
              </c:numCache>
            </c:numRef>
          </c:val>
          <c:extLst>
            <c:ext xmlns:c16="http://schemas.microsoft.com/office/drawing/2014/chart" uri="{C3380CC4-5D6E-409C-BE32-E72D297353CC}">
              <c16:uniqueId val="{00000009-9465-4C27-944B-54D2E777F6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1561</c:v>
                </c:pt>
                <c:pt idx="5">
                  <c:v>1529</c:v>
                </c:pt>
                <c:pt idx="8">
                  <c:v>1574</c:v>
                </c:pt>
                <c:pt idx="11">
                  <c:v>1504</c:v>
                </c:pt>
                <c:pt idx="14">
                  <c:v>1470</c:v>
                </c:pt>
              </c:numCache>
            </c:numRef>
          </c:val>
          <c:extLst>
            <c:ext xmlns:c16="http://schemas.microsoft.com/office/drawing/2014/chart" uri="{C3380CC4-5D6E-409C-BE32-E72D297353CC}">
              <c16:uniqueId val="{00000000-0500-4615-A1B0-48F15EAB03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00-4615-A1B0-48F15EAB03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500-4615-A1B0-48F15EAB03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c:v>
                </c:pt>
                <c:pt idx="3">
                  <c:v>102</c:v>
                </c:pt>
                <c:pt idx="6">
                  <c:v>96</c:v>
                </c:pt>
                <c:pt idx="9">
                  <c:v>96</c:v>
                </c:pt>
                <c:pt idx="12">
                  <c:v>104</c:v>
                </c:pt>
              </c:numCache>
            </c:numRef>
          </c:val>
          <c:extLst>
            <c:ext xmlns:c16="http://schemas.microsoft.com/office/drawing/2014/chart" uri="{C3380CC4-5D6E-409C-BE32-E72D297353CC}">
              <c16:uniqueId val="{00000003-0500-4615-A1B0-48F15EAB03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483</c:v>
                </c:pt>
                <c:pt idx="3">
                  <c:v>433</c:v>
                </c:pt>
                <c:pt idx="6">
                  <c:v>421</c:v>
                </c:pt>
                <c:pt idx="9">
                  <c:v>399</c:v>
                </c:pt>
                <c:pt idx="12">
                  <c:v>383</c:v>
                </c:pt>
              </c:numCache>
            </c:numRef>
          </c:val>
          <c:extLst>
            <c:ext xmlns:c16="http://schemas.microsoft.com/office/drawing/2014/chart" uri="{C3380CC4-5D6E-409C-BE32-E72D297353CC}">
              <c16:uniqueId val="{00000004-0500-4615-A1B0-48F15EAB03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00-4615-A1B0-48F15EAB03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00-4615-A1B0-48F15EAB03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1527</c:v>
                </c:pt>
                <c:pt idx="3">
                  <c:v>1487</c:v>
                </c:pt>
                <c:pt idx="6">
                  <c:v>1554</c:v>
                </c:pt>
                <c:pt idx="9">
                  <c:v>1566</c:v>
                </c:pt>
                <c:pt idx="12">
                  <c:v>1571</c:v>
                </c:pt>
              </c:numCache>
            </c:numRef>
          </c:val>
          <c:extLst>
            <c:ext xmlns:c16="http://schemas.microsoft.com/office/drawing/2014/chart" uri="{C3380CC4-5D6E-409C-BE32-E72D297353CC}">
              <c16:uniqueId val="{00000007-0500-4615-A1B0-48F15EAB03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489</c:v>
                </c:pt>
                <c:pt idx="2">
                  <c:v>#N/A</c:v>
                </c:pt>
                <c:pt idx="3">
                  <c:v>#N/A</c:v>
                </c:pt>
                <c:pt idx="4">
                  <c:v>493</c:v>
                </c:pt>
                <c:pt idx="5">
                  <c:v>#N/A</c:v>
                </c:pt>
                <c:pt idx="6">
                  <c:v>#N/A</c:v>
                </c:pt>
                <c:pt idx="7">
                  <c:v>497</c:v>
                </c:pt>
                <c:pt idx="8">
                  <c:v>#N/A</c:v>
                </c:pt>
                <c:pt idx="9">
                  <c:v>#N/A</c:v>
                </c:pt>
                <c:pt idx="10">
                  <c:v>557</c:v>
                </c:pt>
                <c:pt idx="11">
                  <c:v>#N/A</c:v>
                </c:pt>
                <c:pt idx="12">
                  <c:v>#N/A</c:v>
                </c:pt>
                <c:pt idx="13">
                  <c:v>588</c:v>
                </c:pt>
                <c:pt idx="14">
                  <c:v>#N/A</c:v>
                </c:pt>
              </c:numCache>
            </c:numRef>
          </c:val>
          <c:smooth val="0"/>
          <c:extLst>
            <c:ext xmlns:c16="http://schemas.microsoft.com/office/drawing/2014/chart" uri="{C3380CC4-5D6E-409C-BE32-E72D297353CC}">
              <c16:uniqueId val="{00000008-0500-4615-A1B0-48F15EAB03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17772</c:v>
                </c:pt>
                <c:pt idx="5">
                  <c:v>17280</c:v>
                </c:pt>
                <c:pt idx="8">
                  <c:v>16731</c:v>
                </c:pt>
                <c:pt idx="11">
                  <c:v>16132</c:v>
                </c:pt>
                <c:pt idx="14">
                  <c:v>15084</c:v>
                </c:pt>
              </c:numCache>
            </c:numRef>
          </c:val>
          <c:extLst>
            <c:ext xmlns:c16="http://schemas.microsoft.com/office/drawing/2014/chart" uri="{C3380CC4-5D6E-409C-BE32-E72D297353CC}">
              <c16:uniqueId val="{00000000-0730-44EB-8CF3-0D4D2B41CD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182</c:v>
                </c:pt>
                <c:pt idx="5">
                  <c:v>151</c:v>
                </c:pt>
                <c:pt idx="8">
                  <c:v>126</c:v>
                </c:pt>
                <c:pt idx="11">
                  <c:v>91</c:v>
                </c:pt>
                <c:pt idx="14">
                  <c:v>61</c:v>
                </c:pt>
              </c:numCache>
            </c:numRef>
          </c:val>
          <c:extLst>
            <c:ext xmlns:c16="http://schemas.microsoft.com/office/drawing/2014/chart" uri="{C3380CC4-5D6E-409C-BE32-E72D297353CC}">
              <c16:uniqueId val="{00000001-0730-44EB-8CF3-0D4D2B41CD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4440</c:v>
                </c:pt>
                <c:pt idx="5">
                  <c:v>4230</c:v>
                </c:pt>
                <c:pt idx="8">
                  <c:v>5101</c:v>
                </c:pt>
                <c:pt idx="11">
                  <c:v>5734</c:v>
                </c:pt>
                <c:pt idx="14">
                  <c:v>6185</c:v>
                </c:pt>
              </c:numCache>
            </c:numRef>
          </c:val>
          <c:extLst>
            <c:ext xmlns:c16="http://schemas.microsoft.com/office/drawing/2014/chart" uri="{C3380CC4-5D6E-409C-BE32-E72D297353CC}">
              <c16:uniqueId val="{00000002-0730-44EB-8CF3-0D4D2B41CD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30-44EB-8CF3-0D4D2B41CD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30-44EB-8CF3-0D4D2B41CD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30-44EB-8CF3-0D4D2B41CD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2334</c:v>
                </c:pt>
                <c:pt idx="3">
                  <c:v>2230</c:v>
                </c:pt>
                <c:pt idx="6">
                  <c:v>2170</c:v>
                </c:pt>
                <c:pt idx="9">
                  <c:v>2107</c:v>
                </c:pt>
                <c:pt idx="12">
                  <c:v>2026</c:v>
                </c:pt>
              </c:numCache>
            </c:numRef>
          </c:val>
          <c:extLst>
            <c:ext xmlns:c16="http://schemas.microsoft.com/office/drawing/2014/chart" uri="{C3380CC4-5D6E-409C-BE32-E72D297353CC}">
              <c16:uniqueId val="{00000006-0730-44EB-8CF3-0D4D2B41CD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675</c:v>
                </c:pt>
                <c:pt idx="3">
                  <c:v>675</c:v>
                </c:pt>
                <c:pt idx="6">
                  <c:v>591</c:v>
                </c:pt>
                <c:pt idx="9">
                  <c:v>574</c:v>
                </c:pt>
                <c:pt idx="12">
                  <c:v>495</c:v>
                </c:pt>
              </c:numCache>
            </c:numRef>
          </c:val>
          <c:extLst>
            <c:ext xmlns:c16="http://schemas.microsoft.com/office/drawing/2014/chart" uri="{C3380CC4-5D6E-409C-BE32-E72D297353CC}">
              <c16:uniqueId val="{00000007-0730-44EB-8CF3-0D4D2B41CD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4947</c:v>
                </c:pt>
                <c:pt idx="3">
                  <c:v>4566</c:v>
                </c:pt>
                <c:pt idx="6">
                  <c:v>4293</c:v>
                </c:pt>
                <c:pt idx="9">
                  <c:v>3706</c:v>
                </c:pt>
                <c:pt idx="12">
                  <c:v>3486</c:v>
                </c:pt>
              </c:numCache>
            </c:numRef>
          </c:val>
          <c:extLst>
            <c:ext xmlns:c16="http://schemas.microsoft.com/office/drawing/2014/chart" uri="{C3380CC4-5D6E-409C-BE32-E72D297353CC}">
              <c16:uniqueId val="{00000008-0730-44EB-8CF3-0D4D2B41CD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730-44EB-8CF3-0D4D2B41CD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17650</c:v>
                </c:pt>
                <c:pt idx="3">
                  <c:v>17629</c:v>
                </c:pt>
                <c:pt idx="6">
                  <c:v>17626</c:v>
                </c:pt>
                <c:pt idx="9">
                  <c:v>17612</c:v>
                </c:pt>
                <c:pt idx="12">
                  <c:v>17077</c:v>
                </c:pt>
              </c:numCache>
            </c:numRef>
          </c:val>
          <c:extLst>
            <c:ext xmlns:c16="http://schemas.microsoft.com/office/drawing/2014/chart" uri="{C3380CC4-5D6E-409C-BE32-E72D297353CC}">
              <c16:uniqueId val="{0000000A-0730-44EB-8CF3-0D4D2B41CDF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3212</c:v>
                </c:pt>
                <c:pt idx="2">
                  <c:v>#N/A</c:v>
                </c:pt>
                <c:pt idx="3">
                  <c:v>#N/A</c:v>
                </c:pt>
                <c:pt idx="4">
                  <c:v>3439</c:v>
                </c:pt>
                <c:pt idx="5">
                  <c:v>#N/A</c:v>
                </c:pt>
                <c:pt idx="6">
                  <c:v>#N/A</c:v>
                </c:pt>
                <c:pt idx="7">
                  <c:v>2723</c:v>
                </c:pt>
                <c:pt idx="8">
                  <c:v>#N/A</c:v>
                </c:pt>
                <c:pt idx="9">
                  <c:v>#N/A</c:v>
                </c:pt>
                <c:pt idx="10">
                  <c:v>2041</c:v>
                </c:pt>
                <c:pt idx="11">
                  <c:v>#N/A</c:v>
                </c:pt>
                <c:pt idx="12">
                  <c:v>#N/A</c:v>
                </c:pt>
                <c:pt idx="13">
                  <c:v>1754</c:v>
                </c:pt>
                <c:pt idx="14">
                  <c:v>#N/A</c:v>
                </c:pt>
              </c:numCache>
            </c:numRef>
          </c:val>
          <c:smooth val="0"/>
          <c:extLst>
            <c:ext xmlns:c16="http://schemas.microsoft.com/office/drawing/2014/chart" uri="{C3380CC4-5D6E-409C-BE32-E72D297353CC}">
              <c16:uniqueId val="{0000000B-0730-44EB-8CF3-0D4D2B41CDF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3266</c:v>
                </c:pt>
                <c:pt idx="1">
                  <c:v>3754</c:v>
                </c:pt>
                <c:pt idx="2">
                  <c:v>3880</c:v>
                </c:pt>
              </c:numCache>
            </c:numRef>
          </c:val>
          <c:extLst>
            <c:ext xmlns:c16="http://schemas.microsoft.com/office/drawing/2014/chart" uri="{C3380CC4-5D6E-409C-BE32-E72D297353CC}">
              <c16:uniqueId val="{00000000-0F74-4F73-91D2-5293B3142F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315</c:v>
                </c:pt>
                <c:pt idx="1">
                  <c:v>315</c:v>
                </c:pt>
                <c:pt idx="2">
                  <c:v>374</c:v>
                </c:pt>
              </c:numCache>
            </c:numRef>
          </c:val>
          <c:extLst>
            <c:ext xmlns:c16="http://schemas.microsoft.com/office/drawing/2014/chart" uri="{C3380CC4-5D6E-409C-BE32-E72D297353CC}">
              <c16:uniqueId val="{00000001-0F74-4F73-91D2-5293B3142F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2185</c:v>
                </c:pt>
                <c:pt idx="1">
                  <c:v>2321</c:v>
                </c:pt>
                <c:pt idx="2">
                  <c:v>2598</c:v>
                </c:pt>
              </c:numCache>
            </c:numRef>
          </c:val>
          <c:extLst>
            <c:ext xmlns:c16="http://schemas.microsoft.com/office/drawing/2014/chart" uri="{C3380CC4-5D6E-409C-BE32-E72D297353CC}">
              <c16:uniqueId val="{00000002-0F74-4F73-91D2-5293B3142F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26,537
25,935
116.98
17,939,025
16,799,120
832,593
8,854,279
16,999,432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基準財政収入額は５年前と比較し増加（</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ポイントの増）したが、基準財政需要額の増加（</a:t>
          </a:r>
          <a:r>
            <a:rPr kumimoji="1" lang="en-US" altLang="ja-JP" sz="1300" baseline="0">
              <a:latin typeface="ＭＳ Ｐゴシック" panose="020B0600070205080204" pitchFamily="50" charset="-128"/>
              <a:ea typeface="ＭＳ Ｐゴシック" panose="020B0600070205080204" pitchFamily="50" charset="-128"/>
            </a:rPr>
            <a:t>12.8</a:t>
          </a:r>
          <a:r>
            <a:rPr kumimoji="1" lang="ja-JP" altLang="en-US" sz="1300" baseline="0">
              <a:latin typeface="ＭＳ Ｐゴシック" panose="020B0600070205080204" pitchFamily="50" charset="-128"/>
              <a:ea typeface="ＭＳ Ｐゴシック" panose="020B0600070205080204" pitchFamily="50" charset="-128"/>
            </a:rPr>
            <a:t>ポイントの増）が大きかったため、財政力指数が低下した。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市税及び税外債権等の自主財源の確保に努め、財政基盤の強化を図る。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35983</xdr:rowOff>
    </xdr:to>
    <xdr:cxnSp macro="">
      <xdr:nvCxnSpPr>
        <xdr:cNvPr id="69" name="直線コネクタ 68"/>
        <xdr:cNvCxnSpPr/>
      </xdr:nvCxnSpPr>
      <xdr:spPr>
        <a:xfrm>
          <a:off x="4114800" y="704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41</xdr:row>
      <xdr:rowOff>15875</xdr:rowOff>
    </xdr:to>
    <xdr:cxnSp macro="">
      <xdr:nvCxnSpPr>
        <xdr:cNvPr id="72" name="直線コネクタ 71"/>
        <xdr:cNvCxnSpPr/>
      </xdr:nvCxnSpPr>
      <xdr:spPr>
        <a:xfrm>
          <a:off x="3225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147108</xdr:rowOff>
    </xdr:to>
    <xdr:cxnSp macro="">
      <xdr:nvCxnSpPr>
        <xdr:cNvPr id="75" name="直線コネクタ 74"/>
        <xdr:cNvCxnSpPr/>
      </xdr:nvCxnSpPr>
      <xdr:spPr>
        <a:xfrm>
          <a:off x="2336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127000</xdr:rowOff>
    </xdr:to>
    <xdr:cxnSp macro="">
      <xdr:nvCxnSpPr>
        <xdr:cNvPr id="78" name="直線コネクタ 77"/>
        <xdr:cNvCxnSpPr/>
      </xdr:nvCxnSpPr>
      <xdr:spPr>
        <a:xfrm>
          <a:off x="1447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物件費や補助費等、人件費など経常経費充当一般財源等に係る全ての項目で増加したため、前年度比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今後、人口減少に伴う普通交付税の減による一般財源等総額の減少や公債費の増加が見込まれることから、義務的経費の削減に努める。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65</xdr:row>
      <xdr:rowOff>36830</xdr:rowOff>
    </xdr:to>
    <xdr:cxnSp macro="">
      <xdr:nvCxnSpPr>
        <xdr:cNvPr id="132" name="直線コネクタ 131"/>
        <xdr:cNvCxnSpPr/>
      </xdr:nvCxnSpPr>
      <xdr:spPr>
        <a:xfrm>
          <a:off x="4114800" y="10786956"/>
          <a:ext cx="8382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164677</xdr:rowOff>
    </xdr:from>
    <xdr:to>
      <xdr:col>19</xdr:col>
      <xdr:colOff>133350</xdr:colOff>
      <xdr:row>62</xdr:row>
      <xdr:rowOff>157056</xdr:rowOff>
    </xdr:to>
    <xdr:cxnSp macro="">
      <xdr:nvCxnSpPr>
        <xdr:cNvPr id="135" name="直線コネクタ 134"/>
        <xdr:cNvCxnSpPr/>
      </xdr:nvCxnSpPr>
      <xdr:spPr>
        <a:xfrm>
          <a:off x="3225800" y="10280227"/>
          <a:ext cx="889000" cy="50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164677</xdr:rowOff>
    </xdr:from>
    <xdr:to>
      <xdr:col>15</xdr:col>
      <xdr:colOff>82550</xdr:colOff>
      <xdr:row>62</xdr:row>
      <xdr:rowOff>92710</xdr:rowOff>
    </xdr:to>
    <xdr:cxnSp macro="">
      <xdr:nvCxnSpPr>
        <xdr:cNvPr id="138" name="直線コネクタ 137"/>
        <xdr:cNvCxnSpPr/>
      </xdr:nvCxnSpPr>
      <xdr:spPr>
        <a:xfrm flipV="1">
          <a:off x="2336800" y="10280227"/>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63</xdr:row>
      <xdr:rowOff>1694</xdr:rowOff>
    </xdr:to>
    <xdr:cxnSp macro="">
      <xdr:nvCxnSpPr>
        <xdr:cNvPr id="141" name="直線コネクタ 140"/>
        <xdr:cNvCxnSpPr/>
      </xdr:nvCxnSpPr>
      <xdr:spPr>
        <a:xfrm flipV="1">
          <a:off x="1447800" y="107226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1" name="楕円 150"/>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2"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3" name="楕円 152"/>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46583</xdr:rowOff>
    </xdr:from>
    <xdr:ext cx="736600" cy="259045"/>
    <xdr:sp macro="" textlink="">
      <xdr:nvSpPr>
        <xdr:cNvPr id="154" name="テキスト ボックス 153"/>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113877</xdr:rowOff>
    </xdr:from>
    <xdr:to>
      <xdr:col>15</xdr:col>
      <xdr:colOff>133350</xdr:colOff>
      <xdr:row>60</xdr:row>
      <xdr:rowOff>44027</xdr:rowOff>
    </xdr:to>
    <xdr:sp macro="" textlink="">
      <xdr:nvSpPr>
        <xdr:cNvPr id="155" name="楕円 154"/>
        <xdr:cNvSpPr/>
      </xdr:nvSpPr>
      <xdr:spPr>
        <a:xfrm>
          <a:off x="3175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54204</xdr:rowOff>
    </xdr:from>
    <xdr:ext cx="762000" cy="259045"/>
    <xdr:sp macro="" textlink="">
      <xdr:nvSpPr>
        <xdr:cNvPr id="156" name="テキスト ボックス 155"/>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7" name="楕円 156"/>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8" name="テキスト ボックス 157"/>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59" name="楕円 158"/>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60" name="テキスト ボックス 159"/>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[168,355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除雪対策経費の減等により維持補修費が減少した一方で、北陸新幹線県内開業に係る大型施設の開業等による物件費の増や北陸新幹線開業に向けた体制強化による人件費の増により、前年度比</a:t>
          </a:r>
          <a:r>
            <a:rPr kumimoji="1" lang="en-US" altLang="ja-JP" sz="1300">
              <a:latin typeface="ＭＳ Ｐゴシック" panose="020B0600070205080204" pitchFamily="50" charset="-128"/>
              <a:ea typeface="ＭＳ Ｐゴシック" panose="020B0600070205080204" pitchFamily="50" charset="-128"/>
            </a:rPr>
            <a:t>4,760</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今後は、公共施設の老朽化による維持補修費の増加が見込まれることから、事務事業の見直しを実施し、経費の削減に努める。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155037</xdr:rowOff>
    </xdr:from>
    <xdr:to>
      <xdr:col>23</xdr:col>
      <xdr:colOff>133350</xdr:colOff>
      <xdr:row>84</xdr:row>
      <xdr:rowOff>12302</xdr:rowOff>
    </xdr:to>
    <xdr:cxnSp macro="">
      <xdr:nvCxnSpPr>
        <xdr:cNvPr id="191" name="直線コネクタ 190"/>
        <xdr:cNvCxnSpPr/>
      </xdr:nvCxnSpPr>
      <xdr:spPr>
        <a:xfrm>
          <a:off x="4114800" y="14385387"/>
          <a:ext cx="838200" cy="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78406</xdr:rowOff>
    </xdr:from>
    <xdr:to>
      <xdr:col>19</xdr:col>
      <xdr:colOff>133350</xdr:colOff>
      <xdr:row>83</xdr:row>
      <xdr:rowOff>155037</xdr:rowOff>
    </xdr:to>
    <xdr:cxnSp macro="">
      <xdr:nvCxnSpPr>
        <xdr:cNvPr id="194" name="直線コネクタ 193"/>
        <xdr:cNvCxnSpPr/>
      </xdr:nvCxnSpPr>
      <xdr:spPr>
        <a:xfrm>
          <a:off x="3225800" y="14308756"/>
          <a:ext cx="889000" cy="7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61768</xdr:rowOff>
    </xdr:from>
    <xdr:to>
      <xdr:col>15</xdr:col>
      <xdr:colOff>82550</xdr:colOff>
      <xdr:row>83</xdr:row>
      <xdr:rowOff>78406</xdr:rowOff>
    </xdr:to>
    <xdr:cxnSp macro="">
      <xdr:nvCxnSpPr>
        <xdr:cNvPr id="197" name="直線コネクタ 196"/>
        <xdr:cNvCxnSpPr/>
      </xdr:nvCxnSpPr>
      <xdr:spPr>
        <a:xfrm>
          <a:off x="2336800" y="14292118"/>
          <a:ext cx="8890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143528</xdr:rowOff>
    </xdr:from>
    <xdr:to>
      <xdr:col>11</xdr:col>
      <xdr:colOff>31750</xdr:colOff>
      <xdr:row>83</xdr:row>
      <xdr:rowOff>61768</xdr:rowOff>
    </xdr:to>
    <xdr:cxnSp macro="">
      <xdr:nvCxnSpPr>
        <xdr:cNvPr id="200" name="直線コネクタ 199"/>
        <xdr:cNvCxnSpPr/>
      </xdr:nvCxnSpPr>
      <xdr:spPr>
        <a:xfrm>
          <a:off x="1447800" y="14202428"/>
          <a:ext cx="889000" cy="8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132952</xdr:rowOff>
    </xdr:from>
    <xdr:to>
      <xdr:col>23</xdr:col>
      <xdr:colOff>184150</xdr:colOff>
      <xdr:row>84</xdr:row>
      <xdr:rowOff>63102</xdr:rowOff>
    </xdr:to>
    <xdr:sp macro="" textlink="">
      <xdr:nvSpPr>
        <xdr:cNvPr id="210" name="楕円 209"/>
        <xdr:cNvSpPr/>
      </xdr:nvSpPr>
      <xdr:spPr>
        <a:xfrm>
          <a:off x="4902200" y="143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149479</xdr:rowOff>
    </xdr:from>
    <xdr:ext cx="762000" cy="259045"/>
    <xdr:sp macro="" textlink="">
      <xdr:nvSpPr>
        <xdr:cNvPr id="211" name="人件費・物件費等の状況該当値テキスト"/>
        <xdr:cNvSpPr txBox="1"/>
      </xdr:nvSpPr>
      <xdr:spPr>
        <a:xfrm>
          <a:off x="5041900" y="1420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104237</xdr:rowOff>
    </xdr:from>
    <xdr:to>
      <xdr:col>19</xdr:col>
      <xdr:colOff>184150</xdr:colOff>
      <xdr:row>84</xdr:row>
      <xdr:rowOff>34387</xdr:rowOff>
    </xdr:to>
    <xdr:sp macro="" textlink="">
      <xdr:nvSpPr>
        <xdr:cNvPr id="212" name="楕円 211"/>
        <xdr:cNvSpPr/>
      </xdr:nvSpPr>
      <xdr:spPr>
        <a:xfrm>
          <a:off x="4064000" y="143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44564</xdr:rowOff>
    </xdr:from>
    <xdr:ext cx="736600" cy="259045"/>
    <xdr:sp macro="" textlink="">
      <xdr:nvSpPr>
        <xdr:cNvPr id="213" name="テキスト ボックス 212"/>
        <xdr:cNvSpPr txBox="1"/>
      </xdr:nvSpPr>
      <xdr:spPr>
        <a:xfrm>
          <a:off x="3733800" y="14103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27606</xdr:rowOff>
    </xdr:from>
    <xdr:to>
      <xdr:col>15</xdr:col>
      <xdr:colOff>133350</xdr:colOff>
      <xdr:row>83</xdr:row>
      <xdr:rowOff>129206</xdr:rowOff>
    </xdr:to>
    <xdr:sp macro="" textlink="">
      <xdr:nvSpPr>
        <xdr:cNvPr id="214" name="楕円 213"/>
        <xdr:cNvSpPr/>
      </xdr:nvSpPr>
      <xdr:spPr>
        <a:xfrm>
          <a:off x="3175000" y="142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139383</xdr:rowOff>
    </xdr:from>
    <xdr:ext cx="762000" cy="259045"/>
    <xdr:sp macro="" textlink="">
      <xdr:nvSpPr>
        <xdr:cNvPr id="215" name="テキスト ボックス 214"/>
        <xdr:cNvSpPr txBox="1"/>
      </xdr:nvSpPr>
      <xdr:spPr>
        <a:xfrm>
          <a:off x="2844800" y="1402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10968</xdr:rowOff>
    </xdr:from>
    <xdr:to>
      <xdr:col>11</xdr:col>
      <xdr:colOff>82550</xdr:colOff>
      <xdr:row>83</xdr:row>
      <xdr:rowOff>112568</xdr:rowOff>
    </xdr:to>
    <xdr:sp macro="" textlink="">
      <xdr:nvSpPr>
        <xdr:cNvPr id="216" name="楕円 215"/>
        <xdr:cNvSpPr/>
      </xdr:nvSpPr>
      <xdr:spPr>
        <a:xfrm>
          <a:off x="2286000" y="142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122745</xdr:rowOff>
    </xdr:from>
    <xdr:ext cx="762000" cy="259045"/>
    <xdr:sp macro="" textlink="">
      <xdr:nvSpPr>
        <xdr:cNvPr id="217" name="テキスト ボックス 216"/>
        <xdr:cNvSpPr txBox="1"/>
      </xdr:nvSpPr>
      <xdr:spPr>
        <a:xfrm>
          <a:off x="1955800" y="14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92728</xdr:rowOff>
    </xdr:from>
    <xdr:to>
      <xdr:col>7</xdr:col>
      <xdr:colOff>31750</xdr:colOff>
      <xdr:row>83</xdr:row>
      <xdr:rowOff>22878</xdr:rowOff>
    </xdr:to>
    <xdr:sp macro="" textlink="">
      <xdr:nvSpPr>
        <xdr:cNvPr id="218" name="楕円 217"/>
        <xdr:cNvSpPr/>
      </xdr:nvSpPr>
      <xdr:spPr>
        <a:xfrm>
          <a:off x="1397000" y="141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33055</xdr:rowOff>
    </xdr:from>
    <xdr:ext cx="762000" cy="259045"/>
    <xdr:sp macro="" textlink="">
      <xdr:nvSpPr>
        <xdr:cNvPr id="219" name="テキスト ボックス 218"/>
        <xdr:cNvSpPr txBox="1"/>
      </xdr:nvSpPr>
      <xdr:spPr>
        <a:xfrm>
          <a:off x="1066800" y="1392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国・県に準じた制度運用を行っており、前年度比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86</xdr:row>
      <xdr:rowOff>11113</xdr:rowOff>
    </xdr:to>
    <xdr:cxnSp macro="">
      <xdr:nvCxnSpPr>
        <xdr:cNvPr id="257" name="直線コネクタ 256"/>
        <xdr:cNvCxnSpPr/>
      </xdr:nvCxnSpPr>
      <xdr:spPr>
        <a:xfrm flipV="1">
          <a:off x="16179800" y="14665325"/>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127794</xdr:rowOff>
    </xdr:from>
    <xdr:to>
      <xdr:col>77</xdr:col>
      <xdr:colOff>44450</xdr:colOff>
      <xdr:row>86</xdr:row>
      <xdr:rowOff>11113</xdr:rowOff>
    </xdr:to>
    <xdr:cxnSp macro="">
      <xdr:nvCxnSpPr>
        <xdr:cNvPr id="260" name="直線コネクタ 259"/>
        <xdr:cNvCxnSpPr/>
      </xdr:nvCxnSpPr>
      <xdr:spPr>
        <a:xfrm>
          <a:off x="15290800" y="14529594"/>
          <a:ext cx="889000" cy="22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112713</xdr:rowOff>
    </xdr:from>
    <xdr:to>
      <xdr:col>72</xdr:col>
      <xdr:colOff>203200</xdr:colOff>
      <xdr:row>84</xdr:row>
      <xdr:rowOff>127794</xdr:rowOff>
    </xdr:to>
    <xdr:cxnSp macro="">
      <xdr:nvCxnSpPr>
        <xdr:cNvPr id="263" name="直線コネクタ 262"/>
        <xdr:cNvCxnSpPr/>
      </xdr:nvCxnSpPr>
      <xdr:spPr>
        <a:xfrm>
          <a:off x="14401800" y="1451451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7144</xdr:rowOff>
    </xdr:from>
    <xdr:to>
      <xdr:col>68</xdr:col>
      <xdr:colOff>152400</xdr:colOff>
      <xdr:row>84</xdr:row>
      <xdr:rowOff>112713</xdr:rowOff>
    </xdr:to>
    <xdr:cxnSp macro="">
      <xdr:nvCxnSpPr>
        <xdr:cNvPr id="266" name="直線コネクタ 265"/>
        <xdr:cNvCxnSpPr/>
      </xdr:nvCxnSpPr>
      <xdr:spPr>
        <a:xfrm>
          <a:off x="13512800" y="14408944"/>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68" name="テキスト ボックス 267"/>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0" name="テキスト ボックス 269"/>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6" name="楕円 275"/>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13352</xdr:rowOff>
    </xdr:from>
    <xdr:ext cx="762000" cy="259045"/>
    <xdr:sp macro="" textlink="">
      <xdr:nvSpPr>
        <xdr:cNvPr id="277" name="給与水準   （国との比較）該当値テキスト"/>
        <xdr:cNvSpPr txBox="1"/>
      </xdr:nvSpPr>
      <xdr:spPr>
        <a:xfrm>
          <a:off x="17106900" y="145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78" name="楕円 277"/>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46690</xdr:rowOff>
    </xdr:from>
    <xdr:ext cx="736600" cy="259045"/>
    <xdr:sp macro="" textlink="">
      <xdr:nvSpPr>
        <xdr:cNvPr id="279" name="テキスト ボックス 278"/>
        <xdr:cNvSpPr txBox="1"/>
      </xdr:nvSpPr>
      <xdr:spPr>
        <a:xfrm>
          <a:off x="15798800" y="1479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76994</xdr:rowOff>
    </xdr:from>
    <xdr:to>
      <xdr:col>73</xdr:col>
      <xdr:colOff>44450</xdr:colOff>
      <xdr:row>85</xdr:row>
      <xdr:rowOff>7144</xdr:rowOff>
    </xdr:to>
    <xdr:sp macro="" textlink="">
      <xdr:nvSpPr>
        <xdr:cNvPr id="280" name="楕円 279"/>
        <xdr:cNvSpPr/>
      </xdr:nvSpPr>
      <xdr:spPr>
        <a:xfrm>
          <a:off x="15240000" y="144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81" name="テキスト ボックス 280"/>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61913</xdr:rowOff>
    </xdr:from>
    <xdr:to>
      <xdr:col>68</xdr:col>
      <xdr:colOff>203200</xdr:colOff>
      <xdr:row>84</xdr:row>
      <xdr:rowOff>163513</xdr:rowOff>
    </xdr:to>
    <xdr:sp macro="" textlink="">
      <xdr:nvSpPr>
        <xdr:cNvPr id="282" name="楕円 281"/>
        <xdr:cNvSpPr/>
      </xdr:nvSpPr>
      <xdr:spPr>
        <a:xfrm>
          <a:off x="14351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2240</xdr:rowOff>
    </xdr:from>
    <xdr:ext cx="762000" cy="259045"/>
    <xdr:sp macro="" textlink="">
      <xdr:nvSpPr>
        <xdr:cNvPr id="283" name="テキスト ボックス 282"/>
        <xdr:cNvSpPr txBox="1"/>
      </xdr:nvSpPr>
      <xdr:spPr>
        <a:xfrm>
          <a:off x="14020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127794</xdr:rowOff>
    </xdr:from>
    <xdr:to>
      <xdr:col>64</xdr:col>
      <xdr:colOff>152400</xdr:colOff>
      <xdr:row>84</xdr:row>
      <xdr:rowOff>57944</xdr:rowOff>
    </xdr:to>
    <xdr:sp macro="" textlink="">
      <xdr:nvSpPr>
        <xdr:cNvPr id="284" name="楕円 283"/>
        <xdr:cNvSpPr/>
      </xdr:nvSpPr>
      <xdr:spPr>
        <a:xfrm>
          <a:off x="13462000" y="143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68121</xdr:rowOff>
    </xdr:from>
    <xdr:ext cx="762000" cy="259045"/>
    <xdr:sp macro="" textlink="">
      <xdr:nvSpPr>
        <xdr:cNvPr id="285" name="テキスト ボックス 284"/>
        <xdr:cNvSpPr txBox="1"/>
      </xdr:nvSpPr>
      <xdr:spPr>
        <a:xfrm>
          <a:off x="13131800" y="1412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北陸新幹線県内開業に向けた体制強化等に対応した職員配置により、前年度比</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人の増となった。</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類似団体平均を上回っていることから、行政運営の合理化・効率化を図り、適正な人員配置に努める。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137523</xdr:rowOff>
    </xdr:from>
    <xdr:to>
      <xdr:col>81</xdr:col>
      <xdr:colOff>44450</xdr:colOff>
      <xdr:row>63</xdr:row>
      <xdr:rowOff>8588</xdr:rowOff>
    </xdr:to>
    <xdr:cxnSp macro="">
      <xdr:nvCxnSpPr>
        <xdr:cNvPr id="322" name="直線コネクタ 321"/>
        <xdr:cNvCxnSpPr/>
      </xdr:nvCxnSpPr>
      <xdr:spPr>
        <a:xfrm>
          <a:off x="16179800" y="10767423"/>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130628</xdr:rowOff>
    </xdr:from>
    <xdr:to>
      <xdr:col>77</xdr:col>
      <xdr:colOff>44450</xdr:colOff>
      <xdr:row>62</xdr:row>
      <xdr:rowOff>137523</xdr:rowOff>
    </xdr:to>
    <xdr:cxnSp macro="">
      <xdr:nvCxnSpPr>
        <xdr:cNvPr id="325" name="直線コネクタ 324"/>
        <xdr:cNvCxnSpPr/>
      </xdr:nvCxnSpPr>
      <xdr:spPr>
        <a:xfrm>
          <a:off x="15290800" y="107605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115691</xdr:rowOff>
    </xdr:from>
    <xdr:to>
      <xdr:col>72</xdr:col>
      <xdr:colOff>203200</xdr:colOff>
      <xdr:row>62</xdr:row>
      <xdr:rowOff>130628</xdr:rowOff>
    </xdr:to>
    <xdr:cxnSp macro="">
      <xdr:nvCxnSpPr>
        <xdr:cNvPr id="328" name="直線コネクタ 327"/>
        <xdr:cNvCxnSpPr/>
      </xdr:nvCxnSpPr>
      <xdr:spPr>
        <a:xfrm>
          <a:off x="14401800" y="10745591"/>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83517</xdr:rowOff>
    </xdr:from>
    <xdr:to>
      <xdr:col>68</xdr:col>
      <xdr:colOff>152400</xdr:colOff>
      <xdr:row>62</xdr:row>
      <xdr:rowOff>115691</xdr:rowOff>
    </xdr:to>
    <xdr:cxnSp macro="">
      <xdr:nvCxnSpPr>
        <xdr:cNvPr id="331" name="直線コネクタ 330"/>
        <xdr:cNvCxnSpPr/>
      </xdr:nvCxnSpPr>
      <xdr:spPr>
        <a:xfrm>
          <a:off x="13512800" y="1071341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129238</xdr:rowOff>
    </xdr:from>
    <xdr:to>
      <xdr:col>81</xdr:col>
      <xdr:colOff>95250</xdr:colOff>
      <xdr:row>63</xdr:row>
      <xdr:rowOff>59388</xdr:rowOff>
    </xdr:to>
    <xdr:sp macro="" textlink="">
      <xdr:nvSpPr>
        <xdr:cNvPr id="341" name="楕円 340"/>
        <xdr:cNvSpPr/>
      </xdr:nvSpPr>
      <xdr:spPr>
        <a:xfrm>
          <a:off x="169672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101315</xdr:rowOff>
    </xdr:from>
    <xdr:ext cx="762000" cy="259045"/>
    <xdr:sp macro="" textlink="">
      <xdr:nvSpPr>
        <xdr:cNvPr id="342" name="定員管理の状況該当値テキスト"/>
        <xdr:cNvSpPr txBox="1"/>
      </xdr:nvSpPr>
      <xdr:spPr>
        <a:xfrm>
          <a:off x="17106900" y="1073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86723</xdr:rowOff>
    </xdr:from>
    <xdr:to>
      <xdr:col>77</xdr:col>
      <xdr:colOff>95250</xdr:colOff>
      <xdr:row>63</xdr:row>
      <xdr:rowOff>16873</xdr:rowOff>
    </xdr:to>
    <xdr:sp macro="" textlink="">
      <xdr:nvSpPr>
        <xdr:cNvPr id="343" name="楕円 342"/>
        <xdr:cNvSpPr/>
      </xdr:nvSpPr>
      <xdr:spPr>
        <a:xfrm>
          <a:off x="16129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1650</xdr:rowOff>
    </xdr:from>
    <xdr:ext cx="736600" cy="259045"/>
    <xdr:sp macro="" textlink="">
      <xdr:nvSpPr>
        <xdr:cNvPr id="344" name="テキスト ボックス 343"/>
        <xdr:cNvSpPr txBox="1"/>
      </xdr:nvSpPr>
      <xdr:spPr>
        <a:xfrm>
          <a:off x="15798800" y="10803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79828</xdr:rowOff>
    </xdr:from>
    <xdr:to>
      <xdr:col>73</xdr:col>
      <xdr:colOff>44450</xdr:colOff>
      <xdr:row>63</xdr:row>
      <xdr:rowOff>9978</xdr:rowOff>
    </xdr:to>
    <xdr:sp macro="" textlink="">
      <xdr:nvSpPr>
        <xdr:cNvPr id="345" name="楕円 344"/>
        <xdr:cNvSpPr/>
      </xdr:nvSpPr>
      <xdr:spPr>
        <a:xfrm>
          <a:off x="15240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166205</xdr:rowOff>
    </xdr:from>
    <xdr:ext cx="762000" cy="259045"/>
    <xdr:sp macro="" textlink="">
      <xdr:nvSpPr>
        <xdr:cNvPr id="346" name="テキスト ボックス 345"/>
        <xdr:cNvSpPr txBox="1"/>
      </xdr:nvSpPr>
      <xdr:spPr>
        <a:xfrm>
          <a:off x="14909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64891</xdr:rowOff>
    </xdr:from>
    <xdr:to>
      <xdr:col>68</xdr:col>
      <xdr:colOff>203200</xdr:colOff>
      <xdr:row>62</xdr:row>
      <xdr:rowOff>166491</xdr:rowOff>
    </xdr:to>
    <xdr:sp macro="" textlink="">
      <xdr:nvSpPr>
        <xdr:cNvPr id="347" name="楕円 346"/>
        <xdr:cNvSpPr/>
      </xdr:nvSpPr>
      <xdr:spPr>
        <a:xfrm>
          <a:off x="14351000" y="106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151268</xdr:rowOff>
    </xdr:from>
    <xdr:ext cx="762000" cy="259045"/>
    <xdr:sp macro="" textlink="">
      <xdr:nvSpPr>
        <xdr:cNvPr id="348" name="テキスト ボックス 347"/>
        <xdr:cNvSpPr txBox="1"/>
      </xdr:nvSpPr>
      <xdr:spPr>
        <a:xfrm>
          <a:off x="14020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32717</xdr:rowOff>
    </xdr:from>
    <xdr:to>
      <xdr:col>64</xdr:col>
      <xdr:colOff>152400</xdr:colOff>
      <xdr:row>62</xdr:row>
      <xdr:rowOff>134317</xdr:rowOff>
    </xdr:to>
    <xdr:sp macro="" textlink="">
      <xdr:nvSpPr>
        <xdr:cNvPr id="349" name="楕円 348"/>
        <xdr:cNvSpPr/>
      </xdr:nvSpPr>
      <xdr:spPr>
        <a:xfrm>
          <a:off x="13462000" y="106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119094</xdr:rowOff>
    </xdr:from>
    <xdr:ext cx="762000" cy="259045"/>
    <xdr:sp macro="" textlink="">
      <xdr:nvSpPr>
        <xdr:cNvPr id="350" name="テキスト ボックス 349"/>
        <xdr:cNvSpPr txBox="1"/>
      </xdr:nvSpPr>
      <xdr:spPr>
        <a:xfrm>
          <a:off x="13131800" y="1074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これまで合併特例事業債等の有利な地方債を活用してきたため、類似団体平均を下回っている。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合併特例事業債の発行限度額に到達し、発行ができなくなった。今後は過疎債等の有利な地方債を活用するとともに、事業の取捨選択を行い、地方債の発行抑制に努める。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69548</xdr:rowOff>
    </xdr:from>
    <xdr:to>
      <xdr:col>81</xdr:col>
      <xdr:colOff>44450</xdr:colOff>
      <xdr:row>40</xdr:row>
      <xdr:rowOff>104019</xdr:rowOff>
    </xdr:to>
    <xdr:cxnSp macro="">
      <xdr:nvCxnSpPr>
        <xdr:cNvPr id="386" name="直線コネクタ 385"/>
        <xdr:cNvCxnSpPr/>
      </xdr:nvCxnSpPr>
      <xdr:spPr>
        <a:xfrm>
          <a:off x="16179800" y="692754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69548</xdr:rowOff>
    </xdr:to>
    <xdr:cxnSp macro="">
      <xdr:nvCxnSpPr>
        <xdr:cNvPr id="389" name="直線コネクタ 388"/>
        <xdr:cNvCxnSpPr/>
      </xdr:nvCxnSpPr>
      <xdr:spPr>
        <a:xfrm>
          <a:off x="15290800" y="68930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35076</xdr:rowOff>
    </xdr:from>
    <xdr:to>
      <xdr:col>72</xdr:col>
      <xdr:colOff>203200</xdr:colOff>
      <xdr:row>40</xdr:row>
      <xdr:rowOff>58057</xdr:rowOff>
    </xdr:to>
    <xdr:cxnSp macro="">
      <xdr:nvCxnSpPr>
        <xdr:cNvPr id="392" name="直線コネクタ 391"/>
        <xdr:cNvCxnSpPr/>
      </xdr:nvCxnSpPr>
      <xdr:spPr>
        <a:xfrm flipV="1">
          <a:off x="14401800" y="68930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69548</xdr:rowOff>
    </xdr:to>
    <xdr:cxnSp macro="">
      <xdr:nvCxnSpPr>
        <xdr:cNvPr id="395" name="直線コネクタ 394"/>
        <xdr:cNvCxnSpPr/>
      </xdr:nvCxnSpPr>
      <xdr:spPr>
        <a:xfrm flipV="1">
          <a:off x="13512800" y="69160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9" name="テキスト ボックス 398"/>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405" name="楕円 404"/>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69746</xdr:rowOff>
    </xdr:from>
    <xdr:ext cx="762000" cy="259045"/>
    <xdr:sp macro="" textlink="">
      <xdr:nvSpPr>
        <xdr:cNvPr id="406" name="公債費負担の状況該当値テキスト"/>
        <xdr:cNvSpPr txBox="1"/>
      </xdr:nvSpPr>
      <xdr:spPr>
        <a:xfrm>
          <a:off x="17106900" y="67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18748</xdr:rowOff>
    </xdr:from>
    <xdr:to>
      <xdr:col>77</xdr:col>
      <xdr:colOff>95250</xdr:colOff>
      <xdr:row>40</xdr:row>
      <xdr:rowOff>120348</xdr:rowOff>
    </xdr:to>
    <xdr:sp macro="" textlink="">
      <xdr:nvSpPr>
        <xdr:cNvPr id="407" name="楕円 406"/>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408" name="テキスト ボックス 407"/>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155726</xdr:rowOff>
    </xdr:from>
    <xdr:to>
      <xdr:col>73</xdr:col>
      <xdr:colOff>44450</xdr:colOff>
      <xdr:row>40</xdr:row>
      <xdr:rowOff>85876</xdr:rowOff>
    </xdr:to>
    <xdr:sp macro="" textlink="">
      <xdr:nvSpPr>
        <xdr:cNvPr id="409" name="楕円 408"/>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96053</xdr:rowOff>
    </xdr:from>
    <xdr:ext cx="762000" cy="259045"/>
    <xdr:sp macro="" textlink="">
      <xdr:nvSpPr>
        <xdr:cNvPr id="410" name="テキスト ボックス 409"/>
        <xdr:cNvSpPr txBox="1"/>
      </xdr:nvSpPr>
      <xdr:spPr>
        <a:xfrm>
          <a:off x="14909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11" name="楕円 410"/>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12" name="テキスト ボックス 411"/>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13" name="楕円 412"/>
        <xdr:cNvSpPr/>
      </xdr:nvSpPr>
      <xdr:spPr>
        <a:xfrm>
          <a:off x="13462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130525</xdr:rowOff>
    </xdr:from>
    <xdr:ext cx="762000" cy="259045"/>
    <xdr:sp macro="" textlink="">
      <xdr:nvSpPr>
        <xdr:cNvPr id="414" name="テキスト ボックス 413"/>
        <xdr:cNvSpPr txBox="1"/>
      </xdr:nvSpPr>
      <xdr:spPr>
        <a:xfrm>
          <a:off x="13131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地方債現在高や公営企業債に係る一般会計繰入見込額の減により将来負担額が減少したため、前年度比</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今後も事業実施の適正化を図り、地方債発行の抑制に努める。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164694</xdr:rowOff>
    </xdr:from>
    <xdr:to>
      <xdr:col>81</xdr:col>
      <xdr:colOff>44450</xdr:colOff>
      <xdr:row>15</xdr:row>
      <xdr:rowOff>14478</xdr:rowOff>
    </xdr:to>
    <xdr:cxnSp macro="">
      <xdr:nvCxnSpPr>
        <xdr:cNvPr id="446" name="直線コネクタ 445"/>
        <xdr:cNvCxnSpPr/>
      </xdr:nvCxnSpPr>
      <xdr:spPr>
        <a:xfrm flipV="1">
          <a:off x="16179800" y="2564994"/>
          <a:ext cx="8382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14478</xdr:rowOff>
    </xdr:from>
    <xdr:to>
      <xdr:col>77</xdr:col>
      <xdr:colOff>44450</xdr:colOff>
      <xdr:row>15</xdr:row>
      <xdr:rowOff>52121</xdr:rowOff>
    </xdr:to>
    <xdr:cxnSp macro="">
      <xdr:nvCxnSpPr>
        <xdr:cNvPr id="449" name="直線コネクタ 448"/>
        <xdr:cNvCxnSpPr/>
      </xdr:nvCxnSpPr>
      <xdr:spPr>
        <a:xfrm flipV="1">
          <a:off x="15290800" y="2586228"/>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52121</xdr:rowOff>
    </xdr:from>
    <xdr:to>
      <xdr:col>72</xdr:col>
      <xdr:colOff>203200</xdr:colOff>
      <xdr:row>15</xdr:row>
      <xdr:rowOff>109068</xdr:rowOff>
    </xdr:to>
    <xdr:cxnSp macro="">
      <xdr:nvCxnSpPr>
        <xdr:cNvPr id="452" name="直線コネクタ 451"/>
        <xdr:cNvCxnSpPr/>
      </xdr:nvCxnSpPr>
      <xdr:spPr>
        <a:xfrm flipV="1">
          <a:off x="14401800" y="2623871"/>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101829</xdr:rowOff>
    </xdr:from>
    <xdr:to>
      <xdr:col>68</xdr:col>
      <xdr:colOff>152400</xdr:colOff>
      <xdr:row>15</xdr:row>
      <xdr:rowOff>109068</xdr:rowOff>
    </xdr:to>
    <xdr:cxnSp macro="">
      <xdr:nvCxnSpPr>
        <xdr:cNvPr id="455" name="直線コネクタ 454"/>
        <xdr:cNvCxnSpPr/>
      </xdr:nvCxnSpPr>
      <xdr:spPr>
        <a:xfrm>
          <a:off x="13512800" y="267357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7" name="テキスト ボックス 456"/>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8" name="フローチャート: 判断 457"/>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154779</xdr:rowOff>
    </xdr:from>
    <xdr:ext cx="762000" cy="259045"/>
    <xdr:sp macro="" textlink="">
      <xdr:nvSpPr>
        <xdr:cNvPr id="459" name="テキスト ボックス 458"/>
        <xdr:cNvSpPr txBox="1"/>
      </xdr:nvSpPr>
      <xdr:spPr>
        <a:xfrm>
          <a:off x="13131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113894</xdr:rowOff>
    </xdr:from>
    <xdr:to>
      <xdr:col>81</xdr:col>
      <xdr:colOff>95250</xdr:colOff>
      <xdr:row>15</xdr:row>
      <xdr:rowOff>44044</xdr:rowOff>
    </xdr:to>
    <xdr:sp macro="" textlink="">
      <xdr:nvSpPr>
        <xdr:cNvPr id="465" name="楕円 464"/>
        <xdr:cNvSpPr/>
      </xdr:nvSpPr>
      <xdr:spPr>
        <a:xfrm>
          <a:off x="16967200" y="25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162171</xdr:rowOff>
    </xdr:from>
    <xdr:ext cx="762000" cy="259045"/>
    <xdr:sp macro="" textlink="">
      <xdr:nvSpPr>
        <xdr:cNvPr id="466" name="将来負担の状況該当値テキスト"/>
        <xdr:cNvSpPr txBox="1"/>
      </xdr:nvSpPr>
      <xdr:spPr>
        <a:xfrm>
          <a:off x="17106900" y="256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135128</xdr:rowOff>
    </xdr:from>
    <xdr:to>
      <xdr:col>77</xdr:col>
      <xdr:colOff>95250</xdr:colOff>
      <xdr:row>15</xdr:row>
      <xdr:rowOff>65278</xdr:rowOff>
    </xdr:to>
    <xdr:sp macro="" textlink="">
      <xdr:nvSpPr>
        <xdr:cNvPr id="467" name="楕円 466"/>
        <xdr:cNvSpPr/>
      </xdr:nvSpPr>
      <xdr:spPr>
        <a:xfrm>
          <a:off x="161290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50055</xdr:rowOff>
    </xdr:from>
    <xdr:ext cx="736600" cy="259045"/>
    <xdr:sp macro="" textlink="">
      <xdr:nvSpPr>
        <xdr:cNvPr id="468" name="テキスト ボックス 467"/>
        <xdr:cNvSpPr txBox="1"/>
      </xdr:nvSpPr>
      <xdr:spPr>
        <a:xfrm>
          <a:off x="15798800" y="2621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1321</xdr:rowOff>
    </xdr:from>
    <xdr:to>
      <xdr:col>73</xdr:col>
      <xdr:colOff>44450</xdr:colOff>
      <xdr:row>15</xdr:row>
      <xdr:rowOff>102921</xdr:rowOff>
    </xdr:to>
    <xdr:sp macro="" textlink="">
      <xdr:nvSpPr>
        <xdr:cNvPr id="469" name="楕円 468"/>
        <xdr:cNvSpPr/>
      </xdr:nvSpPr>
      <xdr:spPr>
        <a:xfrm>
          <a:off x="15240000" y="257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87698</xdr:rowOff>
    </xdr:from>
    <xdr:ext cx="762000" cy="259045"/>
    <xdr:sp macro="" textlink="">
      <xdr:nvSpPr>
        <xdr:cNvPr id="470" name="テキスト ボックス 469"/>
        <xdr:cNvSpPr txBox="1"/>
      </xdr:nvSpPr>
      <xdr:spPr>
        <a:xfrm>
          <a:off x="14909800" y="265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58268</xdr:rowOff>
    </xdr:from>
    <xdr:to>
      <xdr:col>68</xdr:col>
      <xdr:colOff>203200</xdr:colOff>
      <xdr:row>15</xdr:row>
      <xdr:rowOff>159868</xdr:rowOff>
    </xdr:to>
    <xdr:sp macro="" textlink="">
      <xdr:nvSpPr>
        <xdr:cNvPr id="471" name="楕円 470"/>
        <xdr:cNvSpPr/>
      </xdr:nvSpPr>
      <xdr:spPr>
        <a:xfrm>
          <a:off x="14351000" y="26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144645</xdr:rowOff>
    </xdr:from>
    <xdr:ext cx="762000" cy="259045"/>
    <xdr:sp macro="" textlink="">
      <xdr:nvSpPr>
        <xdr:cNvPr id="472" name="テキスト ボックス 471"/>
        <xdr:cNvSpPr txBox="1"/>
      </xdr:nvSpPr>
      <xdr:spPr>
        <a:xfrm>
          <a:off x="14020800" y="271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51029</xdr:rowOff>
    </xdr:from>
    <xdr:to>
      <xdr:col>64</xdr:col>
      <xdr:colOff>152400</xdr:colOff>
      <xdr:row>15</xdr:row>
      <xdr:rowOff>152629</xdr:rowOff>
    </xdr:to>
    <xdr:sp macro="" textlink="">
      <xdr:nvSpPr>
        <xdr:cNvPr id="473" name="楕円 472"/>
        <xdr:cNvSpPr/>
      </xdr:nvSpPr>
      <xdr:spPr>
        <a:xfrm>
          <a:off x="13462000" y="26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162806</xdr:rowOff>
    </xdr:from>
    <xdr:ext cx="762000" cy="259045"/>
    <xdr:sp macro="" textlink="">
      <xdr:nvSpPr>
        <xdr:cNvPr id="474" name="テキスト ボックス 473"/>
        <xdr:cNvSpPr txBox="1"/>
      </xdr:nvSpPr>
      <xdr:spPr>
        <a:xfrm>
          <a:off x="13131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26,537
25,935
116.98
17,939,025
16,799,120
832,593
8,854,279
16,999,432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北陸新幹線県内開業に向けた体制強化に伴う職員数の増により人件費は増加し、経常一般財源は減となったため、前年度比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引き続き行政運営の合理化・効率化を図るとともに、適正な人員配置による人件費の抑制に努める。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97064</xdr:rowOff>
    </xdr:from>
    <xdr:to>
      <xdr:col>24</xdr:col>
      <xdr:colOff>25400</xdr:colOff>
      <xdr:row>36</xdr:row>
      <xdr:rowOff>23586</xdr:rowOff>
    </xdr:to>
    <xdr:cxnSp macro="">
      <xdr:nvCxnSpPr>
        <xdr:cNvPr id="68" name="直線コネクタ 67"/>
        <xdr:cNvCxnSpPr/>
      </xdr:nvCxnSpPr>
      <xdr:spPr>
        <a:xfrm>
          <a:off x="3987800" y="60978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137886</xdr:rowOff>
    </xdr:from>
    <xdr:to>
      <xdr:col>19</xdr:col>
      <xdr:colOff>187325</xdr:colOff>
      <xdr:row>35</xdr:row>
      <xdr:rowOff>97064</xdr:rowOff>
    </xdr:to>
    <xdr:cxnSp macro="">
      <xdr:nvCxnSpPr>
        <xdr:cNvPr id="71" name="直線コネクタ 70"/>
        <xdr:cNvCxnSpPr/>
      </xdr:nvCxnSpPr>
      <xdr:spPr>
        <a:xfrm>
          <a:off x="3098800" y="59671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137886</xdr:rowOff>
    </xdr:from>
    <xdr:to>
      <xdr:col>15</xdr:col>
      <xdr:colOff>98425</xdr:colOff>
      <xdr:row>35</xdr:row>
      <xdr:rowOff>151493</xdr:rowOff>
    </xdr:to>
    <xdr:cxnSp macro="">
      <xdr:nvCxnSpPr>
        <xdr:cNvPr id="74" name="直線コネクタ 73"/>
        <xdr:cNvCxnSpPr/>
      </xdr:nvCxnSpPr>
      <xdr:spPr>
        <a:xfrm flipV="1">
          <a:off x="2209800" y="59671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53522</xdr:rowOff>
    </xdr:from>
    <xdr:to>
      <xdr:col>11</xdr:col>
      <xdr:colOff>9525</xdr:colOff>
      <xdr:row>35</xdr:row>
      <xdr:rowOff>151493</xdr:rowOff>
    </xdr:to>
    <xdr:cxnSp macro="">
      <xdr:nvCxnSpPr>
        <xdr:cNvPr id="77" name="直線コネクタ 76"/>
        <xdr:cNvCxnSpPr/>
      </xdr:nvCxnSpPr>
      <xdr:spPr>
        <a:xfrm>
          <a:off x="1320800" y="6054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144236</xdr:rowOff>
    </xdr:from>
    <xdr:to>
      <xdr:col>24</xdr:col>
      <xdr:colOff>76200</xdr:colOff>
      <xdr:row>36</xdr:row>
      <xdr:rowOff>74386</xdr:rowOff>
    </xdr:to>
    <xdr:sp macro="" textlink="">
      <xdr:nvSpPr>
        <xdr:cNvPr id="87" name="楕円 86"/>
        <xdr:cNvSpPr/>
      </xdr:nvSpPr>
      <xdr:spPr>
        <a:xfrm>
          <a:off x="47752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160763</xdr:rowOff>
    </xdr:from>
    <xdr:ext cx="762000" cy="259045"/>
    <xdr:sp macro="" textlink="">
      <xdr:nvSpPr>
        <xdr:cNvPr id="88" name="人件費該当値テキスト"/>
        <xdr:cNvSpPr txBox="1"/>
      </xdr:nvSpPr>
      <xdr:spPr>
        <a:xfrm>
          <a:off x="49149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46264</xdr:rowOff>
    </xdr:from>
    <xdr:to>
      <xdr:col>20</xdr:col>
      <xdr:colOff>38100</xdr:colOff>
      <xdr:row>35</xdr:row>
      <xdr:rowOff>147864</xdr:rowOff>
    </xdr:to>
    <xdr:sp macro="" textlink="">
      <xdr:nvSpPr>
        <xdr:cNvPr id="89" name="楕円 88"/>
        <xdr:cNvSpPr/>
      </xdr:nvSpPr>
      <xdr:spPr>
        <a:xfrm>
          <a:off x="3937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158041</xdr:rowOff>
    </xdr:from>
    <xdr:ext cx="736600" cy="259045"/>
    <xdr:sp macro="" textlink="">
      <xdr:nvSpPr>
        <xdr:cNvPr id="90" name="テキスト ボックス 89"/>
        <xdr:cNvSpPr txBox="1"/>
      </xdr:nvSpPr>
      <xdr:spPr>
        <a:xfrm>
          <a:off x="3606800" y="581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87086</xdr:rowOff>
    </xdr:from>
    <xdr:to>
      <xdr:col>15</xdr:col>
      <xdr:colOff>149225</xdr:colOff>
      <xdr:row>35</xdr:row>
      <xdr:rowOff>17236</xdr:rowOff>
    </xdr:to>
    <xdr:sp macro="" textlink="">
      <xdr:nvSpPr>
        <xdr:cNvPr id="91" name="楕円 90"/>
        <xdr:cNvSpPr/>
      </xdr:nvSpPr>
      <xdr:spPr>
        <a:xfrm>
          <a:off x="3048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27413</xdr:rowOff>
    </xdr:from>
    <xdr:ext cx="762000" cy="259045"/>
    <xdr:sp macro="" textlink="">
      <xdr:nvSpPr>
        <xdr:cNvPr id="92" name="テキスト ボックス 91"/>
        <xdr:cNvSpPr txBox="1"/>
      </xdr:nvSpPr>
      <xdr:spPr>
        <a:xfrm>
          <a:off x="2717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100693</xdr:rowOff>
    </xdr:from>
    <xdr:to>
      <xdr:col>11</xdr:col>
      <xdr:colOff>60325</xdr:colOff>
      <xdr:row>36</xdr:row>
      <xdr:rowOff>30843</xdr:rowOff>
    </xdr:to>
    <xdr:sp macro="" textlink="">
      <xdr:nvSpPr>
        <xdr:cNvPr id="93" name="楕円 92"/>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41020</xdr:rowOff>
    </xdr:from>
    <xdr:ext cx="762000" cy="259045"/>
    <xdr:sp macro="" textlink="">
      <xdr:nvSpPr>
        <xdr:cNvPr id="94" name="テキスト ボックス 93"/>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95" name="楕円 94"/>
        <xdr:cNvSpPr/>
      </xdr:nvSpPr>
      <xdr:spPr>
        <a:xfrm>
          <a:off x="1270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114499</xdr:rowOff>
    </xdr:from>
    <xdr:ext cx="762000" cy="259045"/>
    <xdr:sp macro="" textlink="">
      <xdr:nvSpPr>
        <xdr:cNvPr id="96" name="テキスト ボックス 95"/>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北陸新幹線県内開業に係る大型施設の開業により物件費は増加し、経常一般財源は減となったため、前年度比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物価高騰の影響により物件費の増加が見込まれるため、優先度の低い事業の廃止・縮小等を進め、経費の抑制に努める。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58420</xdr:rowOff>
    </xdr:to>
    <xdr:cxnSp macro="">
      <xdr:nvCxnSpPr>
        <xdr:cNvPr id="129" name="直線コネクタ 128"/>
        <xdr:cNvCxnSpPr/>
      </xdr:nvCxnSpPr>
      <xdr:spPr>
        <a:xfrm>
          <a:off x="15671800" y="26797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157480</xdr:rowOff>
    </xdr:from>
    <xdr:to>
      <xdr:col>78</xdr:col>
      <xdr:colOff>69850</xdr:colOff>
      <xdr:row>15</xdr:row>
      <xdr:rowOff>107950</xdr:rowOff>
    </xdr:to>
    <xdr:cxnSp macro="">
      <xdr:nvCxnSpPr>
        <xdr:cNvPr id="132" name="直線コネクタ 131"/>
        <xdr:cNvCxnSpPr/>
      </xdr:nvCxnSpPr>
      <xdr:spPr>
        <a:xfrm>
          <a:off x="14782800" y="2557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157480</xdr:rowOff>
    </xdr:from>
    <xdr:to>
      <xdr:col>73</xdr:col>
      <xdr:colOff>180975</xdr:colOff>
      <xdr:row>15</xdr:row>
      <xdr:rowOff>39370</xdr:rowOff>
    </xdr:to>
    <xdr:cxnSp macro="">
      <xdr:nvCxnSpPr>
        <xdr:cNvPr id="135" name="直線コネクタ 134"/>
        <xdr:cNvCxnSpPr/>
      </xdr:nvCxnSpPr>
      <xdr:spPr>
        <a:xfrm flipV="1">
          <a:off x="13893800" y="255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39370</xdr:rowOff>
    </xdr:from>
    <xdr:to>
      <xdr:col>69</xdr:col>
      <xdr:colOff>92075</xdr:colOff>
      <xdr:row>15</xdr:row>
      <xdr:rowOff>62230</xdr:rowOff>
    </xdr:to>
    <xdr:cxnSp macro="">
      <xdr:nvCxnSpPr>
        <xdr:cNvPr id="138" name="直線コネクタ 137"/>
        <xdr:cNvCxnSpPr/>
      </xdr:nvCxnSpPr>
      <xdr:spPr>
        <a:xfrm flipV="1">
          <a:off x="13004800" y="261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8" name="楕円 147"/>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9"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106680</xdr:rowOff>
    </xdr:from>
    <xdr:to>
      <xdr:col>74</xdr:col>
      <xdr:colOff>31750</xdr:colOff>
      <xdr:row>15</xdr:row>
      <xdr:rowOff>36830</xdr:rowOff>
    </xdr:to>
    <xdr:sp macro="" textlink="">
      <xdr:nvSpPr>
        <xdr:cNvPr id="152" name="楕円 151"/>
        <xdr:cNvSpPr/>
      </xdr:nvSpPr>
      <xdr:spPr>
        <a:xfrm>
          <a:off x="14732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47007</xdr:rowOff>
    </xdr:from>
    <xdr:ext cx="762000" cy="259045"/>
    <xdr:sp macro="" textlink="">
      <xdr:nvSpPr>
        <xdr:cNvPr id="153" name="テキスト ボックス 152"/>
        <xdr:cNvSpPr txBox="1"/>
      </xdr:nvSpPr>
      <xdr:spPr>
        <a:xfrm>
          <a:off x="14401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160020</xdr:rowOff>
    </xdr:from>
    <xdr:to>
      <xdr:col>69</xdr:col>
      <xdr:colOff>142875</xdr:colOff>
      <xdr:row>15</xdr:row>
      <xdr:rowOff>90170</xdr:rowOff>
    </xdr:to>
    <xdr:sp macro="" textlink="">
      <xdr:nvSpPr>
        <xdr:cNvPr id="154" name="楕円 153"/>
        <xdr:cNvSpPr/>
      </xdr:nvSpPr>
      <xdr:spPr>
        <a:xfrm>
          <a:off x="13843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55" name="テキスト ボックス 154"/>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xdr:rowOff>
    </xdr:from>
    <xdr:to>
      <xdr:col>65</xdr:col>
      <xdr:colOff>53975</xdr:colOff>
      <xdr:row>15</xdr:row>
      <xdr:rowOff>113030</xdr:rowOff>
    </xdr:to>
    <xdr:sp macro="" textlink="">
      <xdr:nvSpPr>
        <xdr:cNvPr id="156" name="楕円 155"/>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123207</xdr:rowOff>
    </xdr:from>
    <xdr:ext cx="762000" cy="259045"/>
    <xdr:sp macro="" textlink="">
      <xdr:nvSpPr>
        <xdr:cNvPr id="157" name="テキスト ボックス 156"/>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低所得者世帯支援給付金の増により扶助費は増加し、経常一般財源は減となったため、前年度比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生活保護給付費など社会保障制度における費用の比重が大きいため、類似団体内平均を大きく上回っている。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　福祉政策の充実や地域的特性により、扶助費の抑制は難しい課題であるが、資格審査等の徹底等により扶助費の抑制に努める。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132443</xdr:rowOff>
    </xdr:to>
    <xdr:cxnSp macro="">
      <xdr:nvCxnSpPr>
        <xdr:cNvPr id="192" name="直線コネクタ 191"/>
        <xdr:cNvCxnSpPr/>
      </xdr:nvCxnSpPr>
      <xdr:spPr>
        <a:xfrm>
          <a:off x="3987800" y="97118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110672</xdr:rowOff>
    </xdr:to>
    <xdr:cxnSp macro="">
      <xdr:nvCxnSpPr>
        <xdr:cNvPr id="195" name="直線コネクタ 194"/>
        <xdr:cNvCxnSpPr/>
      </xdr:nvCxnSpPr>
      <xdr:spPr>
        <a:xfrm>
          <a:off x="3098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121557</xdr:rowOff>
    </xdr:to>
    <xdr:cxnSp macro="">
      <xdr:nvCxnSpPr>
        <xdr:cNvPr id="198" name="直線コネクタ 197"/>
        <xdr:cNvCxnSpPr/>
      </xdr:nvCxnSpPr>
      <xdr:spPr>
        <a:xfrm flipV="1">
          <a:off x="2209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57</xdr:row>
      <xdr:rowOff>69850</xdr:rowOff>
    </xdr:to>
    <xdr:cxnSp macro="">
      <xdr:nvCxnSpPr>
        <xdr:cNvPr id="201" name="直線コネクタ 200"/>
        <xdr:cNvCxnSpPr/>
      </xdr:nvCxnSpPr>
      <xdr:spPr>
        <a:xfrm flipV="1">
          <a:off x="1320800" y="9722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211" name="楕円 210"/>
        <xdr:cNvSpPr/>
      </xdr:nvSpPr>
      <xdr:spPr>
        <a:xfrm>
          <a:off x="4775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53720</xdr:rowOff>
    </xdr:from>
    <xdr:ext cx="762000" cy="259045"/>
    <xdr:sp macro="" textlink="">
      <xdr:nvSpPr>
        <xdr:cNvPr id="212" name="扶助費該当値テキスト"/>
        <xdr:cNvSpPr txBox="1"/>
      </xdr:nvSpPr>
      <xdr:spPr>
        <a:xfrm>
          <a:off x="4914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5" name="楕円 214"/>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6" name="テキスト ボックス 21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7" name="楕円 216"/>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18" name="テキスト ボックス 217"/>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9" name="楕円 218"/>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20" name="テキスト ボックス 219"/>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類似団体と比較して繰出金や維持補修費等が抑えられていることから、類似団体平均を下回っている。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今後は、公共施設の老朽化による維持補修費の増加が見込まれることから、施設の統廃合の検討や利活用に取り組み、経費の抑制に努める。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115570</xdr:rowOff>
    </xdr:to>
    <xdr:cxnSp macro="">
      <xdr:nvCxnSpPr>
        <xdr:cNvPr id="253" name="直線コネクタ 252"/>
        <xdr:cNvCxnSpPr/>
      </xdr:nvCxnSpPr>
      <xdr:spPr>
        <a:xfrm>
          <a:off x="15671800" y="9499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69850</xdr:rowOff>
    </xdr:to>
    <xdr:cxnSp macro="">
      <xdr:nvCxnSpPr>
        <xdr:cNvPr id="256" name="直線コネクタ 255"/>
        <xdr:cNvCxnSpPr/>
      </xdr:nvCxnSpPr>
      <xdr:spPr>
        <a:xfrm>
          <a:off x="14782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62230</xdr:rowOff>
    </xdr:to>
    <xdr:cxnSp macro="">
      <xdr:nvCxnSpPr>
        <xdr:cNvPr id="259" name="直線コネクタ 258"/>
        <xdr:cNvCxnSpPr/>
      </xdr:nvCxnSpPr>
      <xdr:spPr>
        <a:xfrm flipV="1">
          <a:off x="13893800" y="946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55</xdr:row>
      <xdr:rowOff>100330</xdr:rowOff>
    </xdr:to>
    <xdr:cxnSp macro="">
      <xdr:nvCxnSpPr>
        <xdr:cNvPr id="262" name="直線コネクタ 261"/>
        <xdr:cNvCxnSpPr/>
      </xdr:nvCxnSpPr>
      <xdr:spPr>
        <a:xfrm flipV="1">
          <a:off x="13004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6" name="テキスト ボックス 265"/>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72" name="楕円 271"/>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73"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4" name="楕円 273"/>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5" name="テキスト ボックス 274"/>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6" name="楕円 275"/>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7" name="テキスト ボックス 276"/>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xdr:rowOff>
    </xdr:from>
    <xdr:to>
      <xdr:col>69</xdr:col>
      <xdr:colOff>142875</xdr:colOff>
      <xdr:row>55</xdr:row>
      <xdr:rowOff>113030</xdr:rowOff>
    </xdr:to>
    <xdr:sp macro="" textlink="">
      <xdr:nvSpPr>
        <xdr:cNvPr id="278" name="楕円 277"/>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123207</xdr:rowOff>
    </xdr:from>
    <xdr:ext cx="762000" cy="259045"/>
    <xdr:sp macro="" textlink="">
      <xdr:nvSpPr>
        <xdr:cNvPr id="279" name="テキスト ボックス 278"/>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80" name="楕円 279"/>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81" name="テキスト ボックス 280"/>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新型コロナウイルスワクチン接種事業に係る前年度国庫補助金返還金の減により補助費等は減少したが、経常一般財源の減が大きかったため、前年度比</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消防、ごみ処理等の業務を一部事務組合で行っていることや、公営企業会計への補助が大きいため、類似団体平均を大きく上回っている。</a:t>
          </a:r>
        </a:p>
        <a:p>
          <a:r>
            <a:rPr kumimoji="1" lang="ja-JP" altLang="en-US" sz="1200">
              <a:latin typeface="ＭＳ Ｐゴシック" panose="020B0600070205080204" pitchFamily="50" charset="-128"/>
              <a:ea typeface="ＭＳ Ｐゴシック" panose="020B0600070205080204" pitchFamily="50" charset="-128"/>
            </a:rPr>
            <a:t>　一部事務組合の事務事業の見直しや、公営企業会計の経営健全化を図り、補助費等の縮減に努める。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39</xdr:row>
      <xdr:rowOff>1270</xdr:rowOff>
    </xdr:to>
    <xdr:cxnSp macro="">
      <xdr:nvCxnSpPr>
        <xdr:cNvPr id="311" name="直線コネクタ 310"/>
        <xdr:cNvCxnSpPr/>
      </xdr:nvCxnSpPr>
      <xdr:spPr>
        <a:xfrm>
          <a:off x="15671800" y="6642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53848</xdr:rowOff>
    </xdr:from>
    <xdr:to>
      <xdr:col>78</xdr:col>
      <xdr:colOff>69850</xdr:colOff>
      <xdr:row>38</xdr:row>
      <xdr:rowOff>127000</xdr:rowOff>
    </xdr:to>
    <xdr:cxnSp macro="">
      <xdr:nvCxnSpPr>
        <xdr:cNvPr id="314" name="直線コネクタ 313"/>
        <xdr:cNvCxnSpPr/>
      </xdr:nvCxnSpPr>
      <xdr:spPr>
        <a:xfrm>
          <a:off x="14782800" y="65689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53848</xdr:rowOff>
    </xdr:from>
    <xdr:to>
      <xdr:col>73</xdr:col>
      <xdr:colOff>180975</xdr:colOff>
      <xdr:row>38</xdr:row>
      <xdr:rowOff>136144</xdr:rowOff>
    </xdr:to>
    <xdr:cxnSp macro="">
      <xdr:nvCxnSpPr>
        <xdr:cNvPr id="317" name="直線コネクタ 316"/>
        <xdr:cNvCxnSpPr/>
      </xdr:nvCxnSpPr>
      <xdr:spPr>
        <a:xfrm flipV="1">
          <a:off x="13893800" y="65689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38</xdr:row>
      <xdr:rowOff>136144</xdr:rowOff>
    </xdr:to>
    <xdr:cxnSp macro="">
      <xdr:nvCxnSpPr>
        <xdr:cNvPr id="320" name="直線コネクタ 319"/>
        <xdr:cNvCxnSpPr/>
      </xdr:nvCxnSpPr>
      <xdr:spPr>
        <a:xfrm>
          <a:off x="13004800" y="6614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4" name="テキスト ボックス 323"/>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30" name="楕円 329"/>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31"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2" name="楕円 331"/>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3" name="テキスト ボックス 332"/>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xdr:rowOff>
    </xdr:from>
    <xdr:to>
      <xdr:col>74</xdr:col>
      <xdr:colOff>31750</xdr:colOff>
      <xdr:row>38</xdr:row>
      <xdr:rowOff>104648</xdr:rowOff>
    </xdr:to>
    <xdr:sp macro="" textlink="">
      <xdr:nvSpPr>
        <xdr:cNvPr id="334" name="楕円 333"/>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89425</xdr:rowOff>
    </xdr:from>
    <xdr:ext cx="762000" cy="259045"/>
    <xdr:sp macro="" textlink="">
      <xdr:nvSpPr>
        <xdr:cNvPr id="335" name="テキスト ボックス 334"/>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85344</xdr:rowOff>
    </xdr:from>
    <xdr:to>
      <xdr:col>69</xdr:col>
      <xdr:colOff>142875</xdr:colOff>
      <xdr:row>39</xdr:row>
      <xdr:rowOff>15494</xdr:rowOff>
    </xdr:to>
    <xdr:sp macro="" textlink="">
      <xdr:nvSpPr>
        <xdr:cNvPr id="336" name="楕円 335"/>
        <xdr:cNvSpPr/>
      </xdr:nvSpPr>
      <xdr:spPr>
        <a:xfrm>
          <a:off x="13843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271</xdr:rowOff>
    </xdr:from>
    <xdr:ext cx="762000" cy="259045"/>
    <xdr:sp macro="" textlink="">
      <xdr:nvSpPr>
        <xdr:cNvPr id="337" name="テキスト ボックス 336"/>
        <xdr:cNvSpPr txBox="1"/>
      </xdr:nvSpPr>
      <xdr:spPr>
        <a:xfrm>
          <a:off x="13512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48768</xdr:rowOff>
    </xdr:from>
    <xdr:to>
      <xdr:col>65</xdr:col>
      <xdr:colOff>53975</xdr:colOff>
      <xdr:row>38</xdr:row>
      <xdr:rowOff>150368</xdr:rowOff>
    </xdr:to>
    <xdr:sp macro="" textlink="">
      <xdr:nvSpPr>
        <xdr:cNvPr id="338" name="楕円 337"/>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135145</xdr:rowOff>
    </xdr:from>
    <xdr:ext cx="762000" cy="259045"/>
    <xdr:sp macro="" textlink="">
      <xdr:nvSpPr>
        <xdr:cNvPr id="339" name="テキスト ボックス 338"/>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前年度と比較し償還元金・利子ともに増加しており、経常一般財源は減となったため、前年度比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芦原温泉駅周辺整備事業等に係る元金償還が順次開始されることによる公債費の増加が見込まれるため、事業の取捨選択を行い、地方債の発行抑制に努める。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165863</xdr:rowOff>
    </xdr:to>
    <xdr:cxnSp macro="">
      <xdr:nvCxnSpPr>
        <xdr:cNvPr id="369" name="直線コネクタ 368"/>
        <xdr:cNvCxnSpPr/>
      </xdr:nvCxnSpPr>
      <xdr:spPr>
        <a:xfrm>
          <a:off x="3987800" y="133400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138430</xdr:rowOff>
    </xdr:to>
    <xdr:cxnSp macro="">
      <xdr:nvCxnSpPr>
        <xdr:cNvPr id="372" name="直線コネクタ 371"/>
        <xdr:cNvCxnSpPr/>
      </xdr:nvCxnSpPr>
      <xdr:spPr>
        <a:xfrm>
          <a:off x="3098800" y="132897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110998</xdr:rowOff>
    </xdr:to>
    <xdr:cxnSp macro="">
      <xdr:nvCxnSpPr>
        <xdr:cNvPr id="375" name="直線コネクタ 374"/>
        <xdr:cNvCxnSpPr/>
      </xdr:nvCxnSpPr>
      <xdr:spPr>
        <a:xfrm flipV="1">
          <a:off x="2209800" y="132897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110998</xdr:rowOff>
    </xdr:from>
    <xdr:to>
      <xdr:col>11</xdr:col>
      <xdr:colOff>9525</xdr:colOff>
      <xdr:row>77</xdr:row>
      <xdr:rowOff>147574</xdr:rowOff>
    </xdr:to>
    <xdr:cxnSp macro="">
      <xdr:nvCxnSpPr>
        <xdr:cNvPr id="378" name="直線コネクタ 377"/>
        <xdr:cNvCxnSpPr/>
      </xdr:nvCxnSpPr>
      <xdr:spPr>
        <a:xfrm flipV="1">
          <a:off x="1320800" y="13312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88" name="楕円 387"/>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89"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0" name="楕円 389"/>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91" name="テキスト ボックス 390"/>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92" name="楕円 391"/>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93" name="テキスト ボックス 392"/>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60198</xdr:rowOff>
    </xdr:from>
    <xdr:to>
      <xdr:col>11</xdr:col>
      <xdr:colOff>60325</xdr:colOff>
      <xdr:row>77</xdr:row>
      <xdr:rowOff>161798</xdr:rowOff>
    </xdr:to>
    <xdr:sp macro="" textlink="">
      <xdr:nvSpPr>
        <xdr:cNvPr id="394" name="楕円 393"/>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525</xdr:rowOff>
    </xdr:from>
    <xdr:ext cx="762000" cy="259045"/>
    <xdr:sp macro="" textlink="">
      <xdr:nvSpPr>
        <xdr:cNvPr id="395" name="テキスト ボックス 394"/>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96" name="楕円 395"/>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37101</xdr:rowOff>
    </xdr:from>
    <xdr:ext cx="762000" cy="259045"/>
    <xdr:sp macro="" textlink="">
      <xdr:nvSpPr>
        <xdr:cNvPr id="397" name="テキスト ボックス 396"/>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補助費等、扶助費が類似団体平均を上回っている。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消防、ごみ処理等の業務を一部事務組合で行っていることや、私立認定こども園施設型給付金等が主な要因であり、物件費やその他も類似団体平均との差が少なくなったことから、公債費以外の比率は類似団体平均を上回った。</a:t>
          </a:r>
        </a:p>
        <a:p>
          <a:r>
            <a:rPr kumimoji="1" lang="ja-JP" altLang="en-US" sz="1300">
              <a:latin typeface="ＭＳ Ｐゴシック" panose="020B0600070205080204" pitchFamily="50" charset="-128"/>
              <a:ea typeface="ＭＳ Ｐゴシック" panose="020B0600070205080204" pitchFamily="50" charset="-128"/>
            </a:rPr>
            <a:t>　一部事務組合の事務事業の見直し等による補助費等の抑制、資格審査の徹底等により扶助費の抑制に努める。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35560</xdr:rowOff>
    </xdr:from>
    <xdr:to>
      <xdr:col>82</xdr:col>
      <xdr:colOff>107950</xdr:colOff>
      <xdr:row>76</xdr:row>
      <xdr:rowOff>109855</xdr:rowOff>
    </xdr:to>
    <xdr:cxnSp macro="">
      <xdr:nvCxnSpPr>
        <xdr:cNvPr id="426" name="直線コネクタ 425"/>
        <xdr:cNvCxnSpPr/>
      </xdr:nvCxnSpPr>
      <xdr:spPr>
        <a:xfrm>
          <a:off x="15671800" y="12894310"/>
          <a:ext cx="8382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81280</xdr:rowOff>
    </xdr:from>
    <xdr:to>
      <xdr:col>78</xdr:col>
      <xdr:colOff>69850</xdr:colOff>
      <xdr:row>75</xdr:row>
      <xdr:rowOff>35560</xdr:rowOff>
    </xdr:to>
    <xdr:cxnSp macro="">
      <xdr:nvCxnSpPr>
        <xdr:cNvPr id="429" name="直線コネクタ 428"/>
        <xdr:cNvCxnSpPr/>
      </xdr:nvCxnSpPr>
      <xdr:spPr>
        <a:xfrm>
          <a:off x="14782800" y="1259713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81280</xdr:rowOff>
    </xdr:from>
    <xdr:to>
      <xdr:col>73</xdr:col>
      <xdr:colOff>180975</xdr:colOff>
      <xdr:row>75</xdr:row>
      <xdr:rowOff>24130</xdr:rowOff>
    </xdr:to>
    <xdr:cxnSp macro="">
      <xdr:nvCxnSpPr>
        <xdr:cNvPr id="432" name="直線コネクタ 431"/>
        <xdr:cNvCxnSpPr/>
      </xdr:nvCxnSpPr>
      <xdr:spPr>
        <a:xfrm flipV="1">
          <a:off x="13893800" y="1259713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35560</xdr:rowOff>
    </xdr:to>
    <xdr:cxnSp macro="">
      <xdr:nvCxnSpPr>
        <xdr:cNvPr id="435" name="直線コネクタ 434"/>
        <xdr:cNvCxnSpPr/>
      </xdr:nvCxnSpPr>
      <xdr:spPr>
        <a:xfrm flipV="1">
          <a:off x="13004800" y="12882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111141</xdr:rowOff>
    </xdr:from>
    <xdr:ext cx="762000" cy="259045"/>
    <xdr:sp macro="" textlink="">
      <xdr:nvSpPr>
        <xdr:cNvPr id="437" name="テキスト ボックス 436"/>
        <xdr:cNvSpPr txBox="1"/>
      </xdr:nvSpPr>
      <xdr:spPr>
        <a:xfrm>
          <a:off x="13512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39" name="テキスト ボックス 438"/>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59055</xdr:rowOff>
    </xdr:from>
    <xdr:to>
      <xdr:col>82</xdr:col>
      <xdr:colOff>158750</xdr:colOff>
      <xdr:row>76</xdr:row>
      <xdr:rowOff>160655</xdr:rowOff>
    </xdr:to>
    <xdr:sp macro="" textlink="">
      <xdr:nvSpPr>
        <xdr:cNvPr id="445" name="楕円 444"/>
        <xdr:cNvSpPr/>
      </xdr:nvSpPr>
      <xdr:spPr>
        <a:xfrm>
          <a:off x="164592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31132</xdr:rowOff>
    </xdr:from>
    <xdr:ext cx="762000" cy="259045"/>
    <xdr:sp macro="" textlink="">
      <xdr:nvSpPr>
        <xdr:cNvPr id="446" name="公債費以外該当値テキスト"/>
        <xdr:cNvSpPr txBox="1"/>
      </xdr:nvSpPr>
      <xdr:spPr>
        <a:xfrm>
          <a:off x="16598900" y="130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156210</xdr:rowOff>
    </xdr:from>
    <xdr:to>
      <xdr:col>78</xdr:col>
      <xdr:colOff>120650</xdr:colOff>
      <xdr:row>75</xdr:row>
      <xdr:rowOff>86360</xdr:rowOff>
    </xdr:to>
    <xdr:sp macro="" textlink="">
      <xdr:nvSpPr>
        <xdr:cNvPr id="447" name="楕円 446"/>
        <xdr:cNvSpPr/>
      </xdr:nvSpPr>
      <xdr:spPr>
        <a:xfrm>
          <a:off x="15621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96537</xdr:rowOff>
    </xdr:from>
    <xdr:ext cx="736600" cy="259045"/>
    <xdr:sp macro="" textlink="">
      <xdr:nvSpPr>
        <xdr:cNvPr id="448" name="テキスト ボックス 447"/>
        <xdr:cNvSpPr txBox="1"/>
      </xdr:nvSpPr>
      <xdr:spPr>
        <a:xfrm>
          <a:off x="15290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30480</xdr:rowOff>
    </xdr:from>
    <xdr:to>
      <xdr:col>74</xdr:col>
      <xdr:colOff>31750</xdr:colOff>
      <xdr:row>73</xdr:row>
      <xdr:rowOff>132080</xdr:rowOff>
    </xdr:to>
    <xdr:sp macro="" textlink="">
      <xdr:nvSpPr>
        <xdr:cNvPr id="449" name="楕円 448"/>
        <xdr:cNvSpPr/>
      </xdr:nvSpPr>
      <xdr:spPr>
        <a:xfrm>
          <a:off x="14732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142257</xdr:rowOff>
    </xdr:from>
    <xdr:ext cx="762000" cy="259045"/>
    <xdr:sp macro="" textlink="">
      <xdr:nvSpPr>
        <xdr:cNvPr id="450" name="テキスト ボックス 449"/>
        <xdr:cNvSpPr txBox="1"/>
      </xdr:nvSpPr>
      <xdr:spPr>
        <a:xfrm>
          <a:off x="14401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51" name="楕円 450"/>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52" name="テキスト ボックス 451"/>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156210</xdr:rowOff>
    </xdr:from>
    <xdr:to>
      <xdr:col>65</xdr:col>
      <xdr:colOff>53975</xdr:colOff>
      <xdr:row>75</xdr:row>
      <xdr:rowOff>86360</xdr:rowOff>
    </xdr:to>
    <xdr:sp macro="" textlink="">
      <xdr:nvSpPr>
        <xdr:cNvPr id="453" name="楕円 452"/>
        <xdr:cNvSpPr/>
      </xdr:nvSpPr>
      <xdr:spPr>
        <a:xfrm>
          <a:off x="12954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96537</xdr:rowOff>
    </xdr:from>
    <xdr:ext cx="762000" cy="259045"/>
    <xdr:sp macro="" textlink="">
      <xdr:nvSpPr>
        <xdr:cNvPr id="454" name="テキスト ボックス 453"/>
        <xdr:cNvSpPr txBox="1"/>
      </xdr:nvSpPr>
      <xdr:spPr>
        <a:xfrm>
          <a:off x="12623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106167</xdr:rowOff>
    </xdr:from>
    <xdr:to>
      <xdr:col>29</xdr:col>
      <xdr:colOff>127000</xdr:colOff>
      <xdr:row>16</xdr:row>
      <xdr:rowOff>33960</xdr:rowOff>
    </xdr:to>
    <xdr:cxnSp macro="">
      <xdr:nvCxnSpPr>
        <xdr:cNvPr id="48" name="直線コネクタ 47"/>
        <xdr:cNvCxnSpPr/>
      </xdr:nvCxnSpPr>
      <xdr:spPr bwMode="auto">
        <a:xfrm flipV="1">
          <a:off x="5003800" y="2725542"/>
          <a:ext cx="647700" cy="99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33960</xdr:rowOff>
    </xdr:from>
    <xdr:to>
      <xdr:col>26</xdr:col>
      <xdr:colOff>50800</xdr:colOff>
      <xdr:row>16</xdr:row>
      <xdr:rowOff>49687</xdr:rowOff>
    </xdr:to>
    <xdr:cxnSp macro="">
      <xdr:nvCxnSpPr>
        <xdr:cNvPr id="51" name="直線コネクタ 50"/>
        <xdr:cNvCxnSpPr/>
      </xdr:nvCxnSpPr>
      <xdr:spPr bwMode="auto">
        <a:xfrm flipV="1">
          <a:off x="4305300" y="2824785"/>
          <a:ext cx="698500" cy="15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49687</xdr:rowOff>
    </xdr:from>
    <xdr:to>
      <xdr:col>22</xdr:col>
      <xdr:colOff>114300</xdr:colOff>
      <xdr:row>16</xdr:row>
      <xdr:rowOff>74163</xdr:rowOff>
    </xdr:to>
    <xdr:cxnSp macro="">
      <xdr:nvCxnSpPr>
        <xdr:cNvPr id="54" name="直線コネクタ 53"/>
        <xdr:cNvCxnSpPr/>
      </xdr:nvCxnSpPr>
      <xdr:spPr bwMode="auto">
        <a:xfrm flipV="1">
          <a:off x="3606800" y="2840512"/>
          <a:ext cx="698500" cy="24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74163</xdr:rowOff>
    </xdr:from>
    <xdr:to>
      <xdr:col>18</xdr:col>
      <xdr:colOff>177800</xdr:colOff>
      <xdr:row>16</xdr:row>
      <xdr:rowOff>130521</xdr:rowOff>
    </xdr:to>
    <xdr:cxnSp macro="">
      <xdr:nvCxnSpPr>
        <xdr:cNvPr id="57" name="直線コネクタ 56"/>
        <xdr:cNvCxnSpPr/>
      </xdr:nvCxnSpPr>
      <xdr:spPr bwMode="auto">
        <a:xfrm flipV="1">
          <a:off x="2908300" y="2864988"/>
          <a:ext cx="698500" cy="56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55367</xdr:rowOff>
    </xdr:from>
    <xdr:to>
      <xdr:col>29</xdr:col>
      <xdr:colOff>177800</xdr:colOff>
      <xdr:row>15</xdr:row>
      <xdr:rowOff>156967</xdr:rowOff>
    </xdr:to>
    <xdr:sp macro="" textlink="">
      <xdr:nvSpPr>
        <xdr:cNvPr id="67" name="楕円 66"/>
        <xdr:cNvSpPr/>
      </xdr:nvSpPr>
      <xdr:spPr bwMode="auto">
        <a:xfrm>
          <a:off x="5600700" y="2674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71894</xdr:rowOff>
    </xdr:from>
    <xdr:ext cx="762000" cy="259045"/>
    <xdr:sp macro="" textlink="">
      <xdr:nvSpPr>
        <xdr:cNvPr id="68" name="人口1人当たり決算額の推移該当値テキスト130"/>
        <xdr:cNvSpPr txBox="1"/>
      </xdr:nvSpPr>
      <xdr:spPr>
        <a:xfrm>
          <a:off x="5740400" y="251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154610</xdr:rowOff>
    </xdr:from>
    <xdr:to>
      <xdr:col>26</xdr:col>
      <xdr:colOff>101600</xdr:colOff>
      <xdr:row>16</xdr:row>
      <xdr:rowOff>84760</xdr:rowOff>
    </xdr:to>
    <xdr:sp macro="" textlink="">
      <xdr:nvSpPr>
        <xdr:cNvPr id="69" name="楕円 68"/>
        <xdr:cNvSpPr/>
      </xdr:nvSpPr>
      <xdr:spPr bwMode="auto">
        <a:xfrm>
          <a:off x="4953000" y="277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94937</xdr:rowOff>
    </xdr:from>
    <xdr:ext cx="736600" cy="259045"/>
    <xdr:sp macro="" textlink="">
      <xdr:nvSpPr>
        <xdr:cNvPr id="70" name="テキスト ボックス 69"/>
        <xdr:cNvSpPr txBox="1"/>
      </xdr:nvSpPr>
      <xdr:spPr>
        <a:xfrm>
          <a:off x="4622800" y="25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170337</xdr:rowOff>
    </xdr:from>
    <xdr:to>
      <xdr:col>22</xdr:col>
      <xdr:colOff>165100</xdr:colOff>
      <xdr:row>16</xdr:row>
      <xdr:rowOff>100487</xdr:rowOff>
    </xdr:to>
    <xdr:sp macro="" textlink="">
      <xdr:nvSpPr>
        <xdr:cNvPr id="71" name="楕円 70"/>
        <xdr:cNvSpPr/>
      </xdr:nvSpPr>
      <xdr:spPr bwMode="auto">
        <a:xfrm>
          <a:off x="4254500" y="278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110664</xdr:rowOff>
    </xdr:from>
    <xdr:ext cx="762000" cy="259045"/>
    <xdr:sp macro="" textlink="">
      <xdr:nvSpPr>
        <xdr:cNvPr id="72" name="テキスト ボックス 71"/>
        <xdr:cNvSpPr txBox="1"/>
      </xdr:nvSpPr>
      <xdr:spPr>
        <a:xfrm>
          <a:off x="3924300" y="255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23363</xdr:rowOff>
    </xdr:from>
    <xdr:to>
      <xdr:col>19</xdr:col>
      <xdr:colOff>38100</xdr:colOff>
      <xdr:row>16</xdr:row>
      <xdr:rowOff>124963</xdr:rowOff>
    </xdr:to>
    <xdr:sp macro="" textlink="">
      <xdr:nvSpPr>
        <xdr:cNvPr id="73" name="楕円 72"/>
        <xdr:cNvSpPr/>
      </xdr:nvSpPr>
      <xdr:spPr bwMode="auto">
        <a:xfrm>
          <a:off x="3556000" y="2814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135140</xdr:rowOff>
    </xdr:from>
    <xdr:ext cx="762000" cy="259045"/>
    <xdr:sp macro="" textlink="">
      <xdr:nvSpPr>
        <xdr:cNvPr id="74" name="テキスト ボックス 73"/>
        <xdr:cNvSpPr txBox="1"/>
      </xdr:nvSpPr>
      <xdr:spPr>
        <a:xfrm>
          <a:off x="3225800" y="258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79721</xdr:rowOff>
    </xdr:from>
    <xdr:to>
      <xdr:col>15</xdr:col>
      <xdr:colOff>101600</xdr:colOff>
      <xdr:row>17</xdr:row>
      <xdr:rowOff>9871</xdr:rowOff>
    </xdr:to>
    <xdr:sp macro="" textlink="">
      <xdr:nvSpPr>
        <xdr:cNvPr id="75" name="楕円 74"/>
        <xdr:cNvSpPr/>
      </xdr:nvSpPr>
      <xdr:spPr bwMode="auto">
        <a:xfrm>
          <a:off x="2857500" y="2870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20048</xdr:rowOff>
    </xdr:from>
    <xdr:ext cx="762000" cy="259045"/>
    <xdr:sp macro="" textlink="">
      <xdr:nvSpPr>
        <xdr:cNvPr id="76" name="テキスト ボックス 75"/>
        <xdr:cNvSpPr txBox="1"/>
      </xdr:nvSpPr>
      <xdr:spPr>
        <a:xfrm>
          <a:off x="2527300" y="263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276341</xdr:rowOff>
    </xdr:from>
    <xdr:to>
      <xdr:col>29</xdr:col>
      <xdr:colOff>127000</xdr:colOff>
      <xdr:row>35</xdr:row>
      <xdr:rowOff>323857</xdr:rowOff>
    </xdr:to>
    <xdr:cxnSp macro="">
      <xdr:nvCxnSpPr>
        <xdr:cNvPr id="112" name="直線コネクタ 111"/>
        <xdr:cNvCxnSpPr/>
      </xdr:nvCxnSpPr>
      <xdr:spPr bwMode="auto">
        <a:xfrm flipV="1">
          <a:off x="5003800" y="6886691"/>
          <a:ext cx="647700" cy="47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323857</xdr:rowOff>
    </xdr:from>
    <xdr:to>
      <xdr:col>26</xdr:col>
      <xdr:colOff>50800</xdr:colOff>
      <xdr:row>36</xdr:row>
      <xdr:rowOff>63384</xdr:rowOff>
    </xdr:to>
    <xdr:cxnSp macro="">
      <xdr:nvCxnSpPr>
        <xdr:cNvPr id="115" name="直線コネクタ 114"/>
        <xdr:cNvCxnSpPr/>
      </xdr:nvCxnSpPr>
      <xdr:spPr bwMode="auto">
        <a:xfrm flipV="1">
          <a:off x="4305300" y="6934207"/>
          <a:ext cx="698500" cy="82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63384</xdr:rowOff>
    </xdr:from>
    <xdr:to>
      <xdr:col>22</xdr:col>
      <xdr:colOff>114300</xdr:colOff>
      <xdr:row>36</xdr:row>
      <xdr:rowOff>74650</xdr:rowOff>
    </xdr:to>
    <xdr:cxnSp macro="">
      <xdr:nvCxnSpPr>
        <xdr:cNvPr id="118" name="直線コネクタ 117"/>
        <xdr:cNvCxnSpPr/>
      </xdr:nvCxnSpPr>
      <xdr:spPr bwMode="auto">
        <a:xfrm flipV="1">
          <a:off x="3606800" y="7016634"/>
          <a:ext cx="698500" cy="11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74650</xdr:rowOff>
    </xdr:from>
    <xdr:to>
      <xdr:col>18</xdr:col>
      <xdr:colOff>177800</xdr:colOff>
      <xdr:row>36</xdr:row>
      <xdr:rowOff>87061</xdr:rowOff>
    </xdr:to>
    <xdr:cxnSp macro="">
      <xdr:nvCxnSpPr>
        <xdr:cNvPr id="121" name="直線コネクタ 120"/>
        <xdr:cNvCxnSpPr/>
      </xdr:nvCxnSpPr>
      <xdr:spPr bwMode="auto">
        <a:xfrm flipV="1">
          <a:off x="2908300" y="7027900"/>
          <a:ext cx="698500" cy="12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225541</xdr:rowOff>
    </xdr:from>
    <xdr:to>
      <xdr:col>29</xdr:col>
      <xdr:colOff>177800</xdr:colOff>
      <xdr:row>35</xdr:row>
      <xdr:rowOff>327141</xdr:rowOff>
    </xdr:to>
    <xdr:sp macro="" textlink="">
      <xdr:nvSpPr>
        <xdr:cNvPr id="131" name="楕円 130"/>
        <xdr:cNvSpPr/>
      </xdr:nvSpPr>
      <xdr:spPr bwMode="auto">
        <a:xfrm>
          <a:off x="5600700" y="6835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197618</xdr:rowOff>
    </xdr:from>
    <xdr:ext cx="762000" cy="259045"/>
    <xdr:sp macro="" textlink="">
      <xdr:nvSpPr>
        <xdr:cNvPr id="132" name="人口1人当たり決算額の推移該当値テキスト445"/>
        <xdr:cNvSpPr txBox="1"/>
      </xdr:nvSpPr>
      <xdr:spPr>
        <a:xfrm>
          <a:off x="5740400" y="680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273057</xdr:rowOff>
    </xdr:from>
    <xdr:to>
      <xdr:col>26</xdr:col>
      <xdr:colOff>101600</xdr:colOff>
      <xdr:row>36</xdr:row>
      <xdr:rowOff>31757</xdr:rowOff>
    </xdr:to>
    <xdr:sp macro="" textlink="">
      <xdr:nvSpPr>
        <xdr:cNvPr id="133" name="楕円 132"/>
        <xdr:cNvSpPr/>
      </xdr:nvSpPr>
      <xdr:spPr bwMode="auto">
        <a:xfrm>
          <a:off x="4953000" y="688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16534</xdr:rowOff>
    </xdr:from>
    <xdr:ext cx="736600" cy="259045"/>
    <xdr:sp macro="" textlink="">
      <xdr:nvSpPr>
        <xdr:cNvPr id="134" name="テキスト ボックス 133"/>
        <xdr:cNvSpPr txBox="1"/>
      </xdr:nvSpPr>
      <xdr:spPr>
        <a:xfrm>
          <a:off x="4622800" y="6969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12584</xdr:rowOff>
    </xdr:from>
    <xdr:to>
      <xdr:col>22</xdr:col>
      <xdr:colOff>165100</xdr:colOff>
      <xdr:row>36</xdr:row>
      <xdr:rowOff>114184</xdr:rowOff>
    </xdr:to>
    <xdr:sp macro="" textlink="">
      <xdr:nvSpPr>
        <xdr:cNvPr id="135" name="楕円 134"/>
        <xdr:cNvSpPr/>
      </xdr:nvSpPr>
      <xdr:spPr bwMode="auto">
        <a:xfrm>
          <a:off x="4254500" y="6965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98961</xdr:rowOff>
    </xdr:from>
    <xdr:ext cx="762000" cy="259045"/>
    <xdr:sp macro="" textlink="">
      <xdr:nvSpPr>
        <xdr:cNvPr id="136" name="テキスト ボックス 135"/>
        <xdr:cNvSpPr txBox="1"/>
      </xdr:nvSpPr>
      <xdr:spPr>
        <a:xfrm>
          <a:off x="3924300" y="705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23850</xdr:rowOff>
    </xdr:from>
    <xdr:to>
      <xdr:col>19</xdr:col>
      <xdr:colOff>38100</xdr:colOff>
      <xdr:row>36</xdr:row>
      <xdr:rowOff>125450</xdr:rowOff>
    </xdr:to>
    <xdr:sp macro="" textlink="">
      <xdr:nvSpPr>
        <xdr:cNvPr id="137" name="楕円 136"/>
        <xdr:cNvSpPr/>
      </xdr:nvSpPr>
      <xdr:spPr bwMode="auto">
        <a:xfrm>
          <a:off x="3556000" y="697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110227</xdr:rowOff>
    </xdr:from>
    <xdr:ext cx="762000" cy="259045"/>
    <xdr:sp macro="" textlink="">
      <xdr:nvSpPr>
        <xdr:cNvPr id="138" name="テキスト ボックス 137"/>
        <xdr:cNvSpPr txBox="1"/>
      </xdr:nvSpPr>
      <xdr:spPr>
        <a:xfrm>
          <a:off x="3225800" y="706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36261</xdr:rowOff>
    </xdr:from>
    <xdr:to>
      <xdr:col>15</xdr:col>
      <xdr:colOff>101600</xdr:colOff>
      <xdr:row>36</xdr:row>
      <xdr:rowOff>137861</xdr:rowOff>
    </xdr:to>
    <xdr:sp macro="" textlink="">
      <xdr:nvSpPr>
        <xdr:cNvPr id="139" name="楕円 138"/>
        <xdr:cNvSpPr/>
      </xdr:nvSpPr>
      <xdr:spPr bwMode="auto">
        <a:xfrm>
          <a:off x="2857500" y="6989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122638</xdr:rowOff>
    </xdr:from>
    <xdr:ext cx="762000" cy="259045"/>
    <xdr:sp macro="" textlink="">
      <xdr:nvSpPr>
        <xdr:cNvPr id="140" name="テキスト ボックス 139"/>
        <xdr:cNvSpPr txBox="1"/>
      </xdr:nvSpPr>
      <xdr:spPr>
        <a:xfrm>
          <a:off x="2527300" y="707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26,537
25,935
116.98
17,939,025
16,799,120
832,593
8,854,279
16,999,432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78715</xdr:rowOff>
    </xdr:from>
    <xdr:to>
      <xdr:col>24</xdr:col>
      <xdr:colOff>63500</xdr:colOff>
      <xdr:row>34</xdr:row>
      <xdr:rowOff>133820</xdr:rowOff>
    </xdr:to>
    <xdr:cxnSp macro="">
      <xdr:nvCxnSpPr>
        <xdr:cNvPr id="61" name="直線コネクタ 60"/>
        <xdr:cNvCxnSpPr/>
      </xdr:nvCxnSpPr>
      <xdr:spPr>
        <a:xfrm flipV="1">
          <a:off x="3797300" y="5908015"/>
          <a:ext cx="838200" cy="5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133820</xdr:rowOff>
    </xdr:from>
    <xdr:to>
      <xdr:col>19</xdr:col>
      <xdr:colOff>177800</xdr:colOff>
      <xdr:row>34</xdr:row>
      <xdr:rowOff>135776</xdr:rowOff>
    </xdr:to>
    <xdr:cxnSp macro="">
      <xdr:nvCxnSpPr>
        <xdr:cNvPr id="64" name="直線コネクタ 63"/>
        <xdr:cNvCxnSpPr/>
      </xdr:nvCxnSpPr>
      <xdr:spPr>
        <a:xfrm flipV="1">
          <a:off x="2908300" y="5963120"/>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135776</xdr:rowOff>
    </xdr:from>
    <xdr:to>
      <xdr:col>15</xdr:col>
      <xdr:colOff>50800</xdr:colOff>
      <xdr:row>34</xdr:row>
      <xdr:rowOff>162522</xdr:rowOff>
    </xdr:to>
    <xdr:cxnSp macro="">
      <xdr:nvCxnSpPr>
        <xdr:cNvPr id="67" name="直線コネクタ 66"/>
        <xdr:cNvCxnSpPr/>
      </xdr:nvCxnSpPr>
      <xdr:spPr>
        <a:xfrm flipV="1">
          <a:off x="2019300" y="5965076"/>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162522</xdr:rowOff>
    </xdr:from>
    <xdr:to>
      <xdr:col>10</xdr:col>
      <xdr:colOff>114300</xdr:colOff>
      <xdr:row>35</xdr:row>
      <xdr:rowOff>159487</xdr:rowOff>
    </xdr:to>
    <xdr:cxnSp macro="">
      <xdr:nvCxnSpPr>
        <xdr:cNvPr id="70" name="直線コネクタ 69"/>
        <xdr:cNvCxnSpPr/>
      </xdr:nvCxnSpPr>
      <xdr:spPr>
        <a:xfrm flipV="1">
          <a:off x="1130300" y="5991822"/>
          <a:ext cx="889000" cy="16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27915</xdr:rowOff>
    </xdr:from>
    <xdr:to>
      <xdr:col>24</xdr:col>
      <xdr:colOff>114300</xdr:colOff>
      <xdr:row>34</xdr:row>
      <xdr:rowOff>129515</xdr:rowOff>
    </xdr:to>
    <xdr:sp macro="" textlink="">
      <xdr:nvSpPr>
        <xdr:cNvPr id="80" name="楕円 79"/>
        <xdr:cNvSpPr/>
      </xdr:nvSpPr>
      <xdr:spPr>
        <a:xfrm>
          <a:off x="4584700" y="58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50792</xdr:rowOff>
    </xdr:from>
    <xdr:ext cx="534377" cy="259045"/>
    <xdr:sp macro="" textlink="">
      <xdr:nvSpPr>
        <xdr:cNvPr id="81" name="人件費該当値テキスト"/>
        <xdr:cNvSpPr txBox="1"/>
      </xdr:nvSpPr>
      <xdr:spPr>
        <a:xfrm>
          <a:off x="4686300" y="57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83020</xdr:rowOff>
    </xdr:from>
    <xdr:to>
      <xdr:col>20</xdr:col>
      <xdr:colOff>38100</xdr:colOff>
      <xdr:row>35</xdr:row>
      <xdr:rowOff>13170</xdr:rowOff>
    </xdr:to>
    <xdr:sp macro="" textlink="">
      <xdr:nvSpPr>
        <xdr:cNvPr id="82" name="楕円 81"/>
        <xdr:cNvSpPr/>
      </xdr:nvSpPr>
      <xdr:spPr>
        <a:xfrm>
          <a:off x="3746500" y="59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29697</xdr:rowOff>
    </xdr:from>
    <xdr:ext cx="534377" cy="259045"/>
    <xdr:sp macro="" textlink="">
      <xdr:nvSpPr>
        <xdr:cNvPr id="83" name="テキスト ボックス 82"/>
        <xdr:cNvSpPr txBox="1"/>
      </xdr:nvSpPr>
      <xdr:spPr>
        <a:xfrm>
          <a:off x="3530111" y="568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84976</xdr:rowOff>
    </xdr:from>
    <xdr:to>
      <xdr:col>15</xdr:col>
      <xdr:colOff>101600</xdr:colOff>
      <xdr:row>35</xdr:row>
      <xdr:rowOff>15126</xdr:rowOff>
    </xdr:to>
    <xdr:sp macro="" textlink="">
      <xdr:nvSpPr>
        <xdr:cNvPr id="84" name="楕円 83"/>
        <xdr:cNvSpPr/>
      </xdr:nvSpPr>
      <xdr:spPr>
        <a:xfrm>
          <a:off x="2857500" y="591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31653</xdr:rowOff>
    </xdr:from>
    <xdr:ext cx="534377" cy="259045"/>
    <xdr:sp macro="" textlink="">
      <xdr:nvSpPr>
        <xdr:cNvPr id="85" name="テキスト ボックス 84"/>
        <xdr:cNvSpPr txBox="1"/>
      </xdr:nvSpPr>
      <xdr:spPr>
        <a:xfrm>
          <a:off x="2641111" y="568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111722</xdr:rowOff>
    </xdr:from>
    <xdr:to>
      <xdr:col>10</xdr:col>
      <xdr:colOff>165100</xdr:colOff>
      <xdr:row>35</xdr:row>
      <xdr:rowOff>41872</xdr:rowOff>
    </xdr:to>
    <xdr:sp macro="" textlink="">
      <xdr:nvSpPr>
        <xdr:cNvPr id="86" name="楕円 85"/>
        <xdr:cNvSpPr/>
      </xdr:nvSpPr>
      <xdr:spPr>
        <a:xfrm>
          <a:off x="1968500" y="594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58399</xdr:rowOff>
    </xdr:from>
    <xdr:ext cx="534377" cy="259045"/>
    <xdr:sp macro="" textlink="">
      <xdr:nvSpPr>
        <xdr:cNvPr id="87" name="テキスト ボックス 86"/>
        <xdr:cNvSpPr txBox="1"/>
      </xdr:nvSpPr>
      <xdr:spPr>
        <a:xfrm>
          <a:off x="1752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108687</xdr:rowOff>
    </xdr:from>
    <xdr:to>
      <xdr:col>6</xdr:col>
      <xdr:colOff>38100</xdr:colOff>
      <xdr:row>36</xdr:row>
      <xdr:rowOff>38837</xdr:rowOff>
    </xdr:to>
    <xdr:sp macro="" textlink="">
      <xdr:nvSpPr>
        <xdr:cNvPr id="88" name="楕円 87"/>
        <xdr:cNvSpPr/>
      </xdr:nvSpPr>
      <xdr:spPr>
        <a:xfrm>
          <a:off x="1079500" y="610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55364</xdr:rowOff>
    </xdr:from>
    <xdr:ext cx="534377" cy="259045"/>
    <xdr:sp macro="" textlink="">
      <xdr:nvSpPr>
        <xdr:cNvPr id="89" name="テキスト ボックス 88"/>
        <xdr:cNvSpPr txBox="1"/>
      </xdr:nvSpPr>
      <xdr:spPr>
        <a:xfrm>
          <a:off x="863111" y="58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83720</xdr:rowOff>
    </xdr:from>
    <xdr:to>
      <xdr:col>24</xdr:col>
      <xdr:colOff>63500</xdr:colOff>
      <xdr:row>57</xdr:row>
      <xdr:rowOff>101707</xdr:rowOff>
    </xdr:to>
    <xdr:cxnSp macro="">
      <xdr:nvCxnSpPr>
        <xdr:cNvPr id="117" name="直線コネクタ 116"/>
        <xdr:cNvCxnSpPr/>
      </xdr:nvCxnSpPr>
      <xdr:spPr>
        <a:xfrm flipV="1">
          <a:off x="3797300" y="9856370"/>
          <a:ext cx="838200" cy="1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101707</xdr:rowOff>
    </xdr:from>
    <xdr:to>
      <xdr:col>19</xdr:col>
      <xdr:colOff>177800</xdr:colOff>
      <xdr:row>58</xdr:row>
      <xdr:rowOff>10733</xdr:rowOff>
    </xdr:to>
    <xdr:cxnSp macro="">
      <xdr:nvCxnSpPr>
        <xdr:cNvPr id="120" name="直線コネクタ 119"/>
        <xdr:cNvCxnSpPr/>
      </xdr:nvCxnSpPr>
      <xdr:spPr>
        <a:xfrm flipV="1">
          <a:off x="2908300" y="9874357"/>
          <a:ext cx="889000" cy="8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10733</xdr:rowOff>
    </xdr:from>
    <xdr:to>
      <xdr:col>15</xdr:col>
      <xdr:colOff>50800</xdr:colOff>
      <xdr:row>58</xdr:row>
      <xdr:rowOff>44273</xdr:rowOff>
    </xdr:to>
    <xdr:cxnSp macro="">
      <xdr:nvCxnSpPr>
        <xdr:cNvPr id="123" name="直線コネクタ 122"/>
        <xdr:cNvCxnSpPr/>
      </xdr:nvCxnSpPr>
      <xdr:spPr>
        <a:xfrm flipV="1">
          <a:off x="2019300" y="9954833"/>
          <a:ext cx="889000" cy="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18350</xdr:rowOff>
    </xdr:from>
    <xdr:to>
      <xdr:col>10</xdr:col>
      <xdr:colOff>114300</xdr:colOff>
      <xdr:row>58</xdr:row>
      <xdr:rowOff>44273</xdr:rowOff>
    </xdr:to>
    <xdr:cxnSp macro="">
      <xdr:nvCxnSpPr>
        <xdr:cNvPr id="126" name="直線コネクタ 125"/>
        <xdr:cNvCxnSpPr/>
      </xdr:nvCxnSpPr>
      <xdr:spPr>
        <a:xfrm>
          <a:off x="1130300" y="9962450"/>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32920</xdr:rowOff>
    </xdr:from>
    <xdr:to>
      <xdr:col>24</xdr:col>
      <xdr:colOff>114300</xdr:colOff>
      <xdr:row>57</xdr:row>
      <xdr:rowOff>134520</xdr:rowOff>
    </xdr:to>
    <xdr:sp macro="" textlink="">
      <xdr:nvSpPr>
        <xdr:cNvPr id="136" name="楕円 135"/>
        <xdr:cNvSpPr/>
      </xdr:nvSpPr>
      <xdr:spPr>
        <a:xfrm>
          <a:off x="4584700" y="980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11347</xdr:rowOff>
    </xdr:from>
    <xdr:ext cx="534377" cy="259045"/>
    <xdr:sp macro="" textlink="">
      <xdr:nvSpPr>
        <xdr:cNvPr id="137" name="物件費該当値テキスト"/>
        <xdr:cNvSpPr txBox="1"/>
      </xdr:nvSpPr>
      <xdr:spPr>
        <a:xfrm>
          <a:off x="4686300" y="97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50907</xdr:rowOff>
    </xdr:from>
    <xdr:to>
      <xdr:col>20</xdr:col>
      <xdr:colOff>38100</xdr:colOff>
      <xdr:row>57</xdr:row>
      <xdr:rowOff>152507</xdr:rowOff>
    </xdr:to>
    <xdr:sp macro="" textlink="">
      <xdr:nvSpPr>
        <xdr:cNvPr id="138" name="楕円 137"/>
        <xdr:cNvSpPr/>
      </xdr:nvSpPr>
      <xdr:spPr>
        <a:xfrm>
          <a:off x="3746500" y="98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143634</xdr:rowOff>
    </xdr:from>
    <xdr:ext cx="534377" cy="259045"/>
    <xdr:sp macro="" textlink="">
      <xdr:nvSpPr>
        <xdr:cNvPr id="139" name="テキスト ボックス 138"/>
        <xdr:cNvSpPr txBox="1"/>
      </xdr:nvSpPr>
      <xdr:spPr>
        <a:xfrm>
          <a:off x="3530111" y="991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131383</xdr:rowOff>
    </xdr:from>
    <xdr:to>
      <xdr:col>15</xdr:col>
      <xdr:colOff>101600</xdr:colOff>
      <xdr:row>58</xdr:row>
      <xdr:rowOff>61533</xdr:rowOff>
    </xdr:to>
    <xdr:sp macro="" textlink="">
      <xdr:nvSpPr>
        <xdr:cNvPr id="140" name="楕円 139"/>
        <xdr:cNvSpPr/>
      </xdr:nvSpPr>
      <xdr:spPr>
        <a:xfrm>
          <a:off x="2857500" y="99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52660</xdr:rowOff>
    </xdr:from>
    <xdr:ext cx="534377" cy="259045"/>
    <xdr:sp macro="" textlink="">
      <xdr:nvSpPr>
        <xdr:cNvPr id="141" name="テキスト ボックス 140"/>
        <xdr:cNvSpPr txBox="1"/>
      </xdr:nvSpPr>
      <xdr:spPr>
        <a:xfrm>
          <a:off x="2641111" y="999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164923</xdr:rowOff>
    </xdr:from>
    <xdr:to>
      <xdr:col>10</xdr:col>
      <xdr:colOff>165100</xdr:colOff>
      <xdr:row>58</xdr:row>
      <xdr:rowOff>95073</xdr:rowOff>
    </xdr:to>
    <xdr:sp macro="" textlink="">
      <xdr:nvSpPr>
        <xdr:cNvPr id="142" name="楕円 141"/>
        <xdr:cNvSpPr/>
      </xdr:nvSpPr>
      <xdr:spPr>
        <a:xfrm>
          <a:off x="1968500" y="993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86200</xdr:rowOff>
    </xdr:from>
    <xdr:ext cx="534377" cy="259045"/>
    <xdr:sp macro="" textlink="">
      <xdr:nvSpPr>
        <xdr:cNvPr id="143" name="テキスト ボックス 142"/>
        <xdr:cNvSpPr txBox="1"/>
      </xdr:nvSpPr>
      <xdr:spPr>
        <a:xfrm>
          <a:off x="1752111" y="1003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139000</xdr:rowOff>
    </xdr:from>
    <xdr:to>
      <xdr:col>6</xdr:col>
      <xdr:colOff>38100</xdr:colOff>
      <xdr:row>58</xdr:row>
      <xdr:rowOff>69150</xdr:rowOff>
    </xdr:to>
    <xdr:sp macro="" textlink="">
      <xdr:nvSpPr>
        <xdr:cNvPr id="144" name="楕円 143"/>
        <xdr:cNvSpPr/>
      </xdr:nvSpPr>
      <xdr:spPr>
        <a:xfrm>
          <a:off x="1079500" y="991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60277</xdr:rowOff>
    </xdr:from>
    <xdr:ext cx="534377" cy="259045"/>
    <xdr:sp macro="" textlink="">
      <xdr:nvSpPr>
        <xdr:cNvPr id="145" name="テキスト ボックス 144"/>
        <xdr:cNvSpPr txBox="1"/>
      </xdr:nvSpPr>
      <xdr:spPr>
        <a:xfrm>
          <a:off x="863111" y="100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141757</xdr:rowOff>
    </xdr:from>
    <xdr:to>
      <xdr:col>24</xdr:col>
      <xdr:colOff>63500</xdr:colOff>
      <xdr:row>78</xdr:row>
      <xdr:rowOff>21879</xdr:rowOff>
    </xdr:to>
    <xdr:cxnSp macro="">
      <xdr:nvCxnSpPr>
        <xdr:cNvPr id="172" name="直線コネクタ 171"/>
        <xdr:cNvCxnSpPr/>
      </xdr:nvCxnSpPr>
      <xdr:spPr>
        <a:xfrm>
          <a:off x="3797300" y="13343407"/>
          <a:ext cx="838200" cy="5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141757</xdr:rowOff>
    </xdr:from>
    <xdr:to>
      <xdr:col>19</xdr:col>
      <xdr:colOff>177800</xdr:colOff>
      <xdr:row>78</xdr:row>
      <xdr:rowOff>40853</xdr:rowOff>
    </xdr:to>
    <xdr:cxnSp macro="">
      <xdr:nvCxnSpPr>
        <xdr:cNvPr id="175" name="直線コネクタ 174"/>
        <xdr:cNvCxnSpPr/>
      </xdr:nvCxnSpPr>
      <xdr:spPr>
        <a:xfrm flipV="1">
          <a:off x="2908300" y="13343407"/>
          <a:ext cx="889000" cy="7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154056</xdr:rowOff>
    </xdr:from>
    <xdr:to>
      <xdr:col>15</xdr:col>
      <xdr:colOff>50800</xdr:colOff>
      <xdr:row>78</xdr:row>
      <xdr:rowOff>40853</xdr:rowOff>
    </xdr:to>
    <xdr:cxnSp macro="">
      <xdr:nvCxnSpPr>
        <xdr:cNvPr id="178" name="直線コネクタ 177"/>
        <xdr:cNvCxnSpPr/>
      </xdr:nvCxnSpPr>
      <xdr:spPr>
        <a:xfrm>
          <a:off x="2019300" y="13355706"/>
          <a:ext cx="889000" cy="5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154056</xdr:rowOff>
    </xdr:from>
    <xdr:to>
      <xdr:col>10</xdr:col>
      <xdr:colOff>114300</xdr:colOff>
      <xdr:row>78</xdr:row>
      <xdr:rowOff>91077</xdr:rowOff>
    </xdr:to>
    <xdr:cxnSp macro="">
      <xdr:nvCxnSpPr>
        <xdr:cNvPr id="181" name="直線コネクタ 180"/>
        <xdr:cNvCxnSpPr/>
      </xdr:nvCxnSpPr>
      <xdr:spPr>
        <a:xfrm flipV="1">
          <a:off x="1130300" y="13355706"/>
          <a:ext cx="8890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142529</xdr:rowOff>
    </xdr:from>
    <xdr:to>
      <xdr:col>24</xdr:col>
      <xdr:colOff>114300</xdr:colOff>
      <xdr:row>78</xdr:row>
      <xdr:rowOff>72679</xdr:rowOff>
    </xdr:to>
    <xdr:sp macro="" textlink="">
      <xdr:nvSpPr>
        <xdr:cNvPr id="191" name="楕円 190"/>
        <xdr:cNvSpPr/>
      </xdr:nvSpPr>
      <xdr:spPr>
        <a:xfrm>
          <a:off x="4584700" y="133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59371</xdr:rowOff>
    </xdr:from>
    <xdr:ext cx="469744" cy="259045"/>
    <xdr:sp macro="" textlink="">
      <xdr:nvSpPr>
        <xdr:cNvPr id="192" name="維持補修費該当値テキスト"/>
        <xdr:cNvSpPr txBox="1"/>
      </xdr:nvSpPr>
      <xdr:spPr>
        <a:xfrm>
          <a:off x="4686300" y="1326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90957</xdr:rowOff>
    </xdr:from>
    <xdr:to>
      <xdr:col>20</xdr:col>
      <xdr:colOff>38100</xdr:colOff>
      <xdr:row>78</xdr:row>
      <xdr:rowOff>21107</xdr:rowOff>
    </xdr:to>
    <xdr:sp macro="" textlink="">
      <xdr:nvSpPr>
        <xdr:cNvPr id="193" name="楕円 192"/>
        <xdr:cNvSpPr/>
      </xdr:nvSpPr>
      <xdr:spPr>
        <a:xfrm>
          <a:off x="3746500" y="132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12234</xdr:rowOff>
    </xdr:from>
    <xdr:ext cx="469744" cy="259045"/>
    <xdr:sp macro="" textlink="">
      <xdr:nvSpPr>
        <xdr:cNvPr id="194" name="テキスト ボックス 193"/>
        <xdr:cNvSpPr txBox="1"/>
      </xdr:nvSpPr>
      <xdr:spPr>
        <a:xfrm>
          <a:off x="3562428" y="1338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161503</xdr:rowOff>
    </xdr:from>
    <xdr:to>
      <xdr:col>15</xdr:col>
      <xdr:colOff>101600</xdr:colOff>
      <xdr:row>78</xdr:row>
      <xdr:rowOff>91653</xdr:rowOff>
    </xdr:to>
    <xdr:sp macro="" textlink="">
      <xdr:nvSpPr>
        <xdr:cNvPr id="195" name="楕円 194"/>
        <xdr:cNvSpPr/>
      </xdr:nvSpPr>
      <xdr:spPr>
        <a:xfrm>
          <a:off x="2857500" y="1336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82780</xdr:rowOff>
    </xdr:from>
    <xdr:ext cx="469744" cy="259045"/>
    <xdr:sp macro="" textlink="">
      <xdr:nvSpPr>
        <xdr:cNvPr id="196" name="テキスト ボックス 195"/>
        <xdr:cNvSpPr txBox="1"/>
      </xdr:nvSpPr>
      <xdr:spPr>
        <a:xfrm>
          <a:off x="2673428" y="1345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103256</xdr:rowOff>
    </xdr:from>
    <xdr:to>
      <xdr:col>10</xdr:col>
      <xdr:colOff>165100</xdr:colOff>
      <xdr:row>78</xdr:row>
      <xdr:rowOff>33406</xdr:rowOff>
    </xdr:to>
    <xdr:sp macro="" textlink="">
      <xdr:nvSpPr>
        <xdr:cNvPr id="197" name="楕円 196"/>
        <xdr:cNvSpPr/>
      </xdr:nvSpPr>
      <xdr:spPr>
        <a:xfrm>
          <a:off x="1968500" y="1330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24533</xdr:rowOff>
    </xdr:from>
    <xdr:ext cx="469744" cy="259045"/>
    <xdr:sp macro="" textlink="">
      <xdr:nvSpPr>
        <xdr:cNvPr id="198" name="テキスト ボックス 197"/>
        <xdr:cNvSpPr txBox="1"/>
      </xdr:nvSpPr>
      <xdr:spPr>
        <a:xfrm>
          <a:off x="1784428" y="1339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40277</xdr:rowOff>
    </xdr:from>
    <xdr:to>
      <xdr:col>6</xdr:col>
      <xdr:colOff>38100</xdr:colOff>
      <xdr:row>78</xdr:row>
      <xdr:rowOff>141877</xdr:rowOff>
    </xdr:to>
    <xdr:sp macro="" textlink="">
      <xdr:nvSpPr>
        <xdr:cNvPr id="199" name="楕円 198"/>
        <xdr:cNvSpPr/>
      </xdr:nvSpPr>
      <xdr:spPr>
        <a:xfrm>
          <a:off x="10795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133004</xdr:rowOff>
    </xdr:from>
    <xdr:ext cx="469744" cy="259045"/>
    <xdr:sp macro="" textlink="">
      <xdr:nvSpPr>
        <xdr:cNvPr id="200" name="テキスト ボックス 199"/>
        <xdr:cNvSpPr txBox="1"/>
      </xdr:nvSpPr>
      <xdr:spPr>
        <a:xfrm>
          <a:off x="895428" y="135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57290</xdr:rowOff>
    </xdr:from>
    <xdr:to>
      <xdr:col>24</xdr:col>
      <xdr:colOff>63500</xdr:colOff>
      <xdr:row>95</xdr:row>
      <xdr:rowOff>143917</xdr:rowOff>
    </xdr:to>
    <xdr:cxnSp macro="">
      <xdr:nvCxnSpPr>
        <xdr:cNvPr id="230" name="直線コネクタ 229"/>
        <xdr:cNvCxnSpPr/>
      </xdr:nvCxnSpPr>
      <xdr:spPr>
        <a:xfrm flipV="1">
          <a:off x="3797300" y="16345040"/>
          <a:ext cx="838200" cy="8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116002</xdr:rowOff>
    </xdr:from>
    <xdr:to>
      <xdr:col>19</xdr:col>
      <xdr:colOff>177800</xdr:colOff>
      <xdr:row>95</xdr:row>
      <xdr:rowOff>143917</xdr:rowOff>
    </xdr:to>
    <xdr:cxnSp macro="">
      <xdr:nvCxnSpPr>
        <xdr:cNvPr id="233" name="直線コネクタ 232"/>
        <xdr:cNvCxnSpPr/>
      </xdr:nvCxnSpPr>
      <xdr:spPr>
        <a:xfrm>
          <a:off x="2908300" y="16232302"/>
          <a:ext cx="889000" cy="1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116002</xdr:rowOff>
    </xdr:from>
    <xdr:to>
      <xdr:col>15</xdr:col>
      <xdr:colOff>50800</xdr:colOff>
      <xdr:row>96</xdr:row>
      <xdr:rowOff>44692</xdr:rowOff>
    </xdr:to>
    <xdr:cxnSp macro="">
      <xdr:nvCxnSpPr>
        <xdr:cNvPr id="236" name="直線コネクタ 235"/>
        <xdr:cNvCxnSpPr/>
      </xdr:nvCxnSpPr>
      <xdr:spPr>
        <a:xfrm flipV="1">
          <a:off x="2019300" y="16232302"/>
          <a:ext cx="889000" cy="2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44692</xdr:rowOff>
    </xdr:from>
    <xdr:to>
      <xdr:col>10</xdr:col>
      <xdr:colOff>114300</xdr:colOff>
      <xdr:row>96</xdr:row>
      <xdr:rowOff>74588</xdr:rowOff>
    </xdr:to>
    <xdr:cxnSp macro="">
      <xdr:nvCxnSpPr>
        <xdr:cNvPr id="239" name="直線コネクタ 238"/>
        <xdr:cNvCxnSpPr/>
      </xdr:nvCxnSpPr>
      <xdr:spPr>
        <a:xfrm flipV="1">
          <a:off x="1130300" y="16503892"/>
          <a:ext cx="8890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6490</xdr:rowOff>
    </xdr:from>
    <xdr:to>
      <xdr:col>24</xdr:col>
      <xdr:colOff>114300</xdr:colOff>
      <xdr:row>95</xdr:row>
      <xdr:rowOff>108090</xdr:rowOff>
    </xdr:to>
    <xdr:sp macro="" textlink="">
      <xdr:nvSpPr>
        <xdr:cNvPr id="249" name="楕円 248"/>
        <xdr:cNvSpPr/>
      </xdr:nvSpPr>
      <xdr:spPr>
        <a:xfrm>
          <a:off x="4584700" y="162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29367</xdr:rowOff>
    </xdr:from>
    <xdr:ext cx="599010" cy="259045"/>
    <xdr:sp macro="" textlink="">
      <xdr:nvSpPr>
        <xdr:cNvPr id="250" name="扶助費該当値テキスト"/>
        <xdr:cNvSpPr txBox="1"/>
      </xdr:nvSpPr>
      <xdr:spPr>
        <a:xfrm>
          <a:off x="4686300" y="1614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93117</xdr:rowOff>
    </xdr:from>
    <xdr:to>
      <xdr:col>20</xdr:col>
      <xdr:colOff>38100</xdr:colOff>
      <xdr:row>96</xdr:row>
      <xdr:rowOff>23267</xdr:rowOff>
    </xdr:to>
    <xdr:sp macro="" textlink="">
      <xdr:nvSpPr>
        <xdr:cNvPr id="251" name="楕円 250"/>
        <xdr:cNvSpPr/>
      </xdr:nvSpPr>
      <xdr:spPr>
        <a:xfrm>
          <a:off x="3746500" y="163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39794</xdr:rowOff>
    </xdr:from>
    <xdr:ext cx="599010" cy="259045"/>
    <xdr:sp macro="" textlink="">
      <xdr:nvSpPr>
        <xdr:cNvPr id="252" name="テキスト ボックス 251"/>
        <xdr:cNvSpPr txBox="1"/>
      </xdr:nvSpPr>
      <xdr:spPr>
        <a:xfrm>
          <a:off x="3497795" y="161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65202</xdr:rowOff>
    </xdr:from>
    <xdr:to>
      <xdr:col>15</xdr:col>
      <xdr:colOff>101600</xdr:colOff>
      <xdr:row>94</xdr:row>
      <xdr:rowOff>166802</xdr:rowOff>
    </xdr:to>
    <xdr:sp macro="" textlink="">
      <xdr:nvSpPr>
        <xdr:cNvPr id="253" name="楕円 252"/>
        <xdr:cNvSpPr/>
      </xdr:nvSpPr>
      <xdr:spPr>
        <a:xfrm>
          <a:off x="2857500" y="1618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11879</xdr:rowOff>
    </xdr:from>
    <xdr:ext cx="599010" cy="259045"/>
    <xdr:sp macro="" textlink="">
      <xdr:nvSpPr>
        <xdr:cNvPr id="254" name="テキスト ボックス 253"/>
        <xdr:cNvSpPr txBox="1"/>
      </xdr:nvSpPr>
      <xdr:spPr>
        <a:xfrm>
          <a:off x="2608795" y="1595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165342</xdr:rowOff>
    </xdr:from>
    <xdr:to>
      <xdr:col>10</xdr:col>
      <xdr:colOff>165100</xdr:colOff>
      <xdr:row>96</xdr:row>
      <xdr:rowOff>95492</xdr:rowOff>
    </xdr:to>
    <xdr:sp macro="" textlink="">
      <xdr:nvSpPr>
        <xdr:cNvPr id="255" name="楕円 254"/>
        <xdr:cNvSpPr/>
      </xdr:nvSpPr>
      <xdr:spPr>
        <a:xfrm>
          <a:off x="1968500" y="164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112019</xdr:rowOff>
    </xdr:from>
    <xdr:ext cx="599010" cy="259045"/>
    <xdr:sp macro="" textlink="">
      <xdr:nvSpPr>
        <xdr:cNvPr id="256" name="テキスト ボックス 255"/>
        <xdr:cNvSpPr txBox="1"/>
      </xdr:nvSpPr>
      <xdr:spPr>
        <a:xfrm>
          <a:off x="1719795" y="162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23788</xdr:rowOff>
    </xdr:from>
    <xdr:to>
      <xdr:col>6</xdr:col>
      <xdr:colOff>38100</xdr:colOff>
      <xdr:row>96</xdr:row>
      <xdr:rowOff>125388</xdr:rowOff>
    </xdr:to>
    <xdr:sp macro="" textlink="">
      <xdr:nvSpPr>
        <xdr:cNvPr id="257" name="楕円 256"/>
        <xdr:cNvSpPr/>
      </xdr:nvSpPr>
      <xdr:spPr>
        <a:xfrm>
          <a:off x="1079500" y="164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141915</xdr:rowOff>
    </xdr:from>
    <xdr:ext cx="534377" cy="259045"/>
    <xdr:sp macro="" textlink="">
      <xdr:nvSpPr>
        <xdr:cNvPr id="258" name="テキスト ボックス 257"/>
        <xdr:cNvSpPr txBox="1"/>
      </xdr:nvSpPr>
      <xdr:spPr>
        <a:xfrm>
          <a:off x="863111" y="162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54963</xdr:rowOff>
    </xdr:from>
    <xdr:to>
      <xdr:col>55</xdr:col>
      <xdr:colOff>0</xdr:colOff>
      <xdr:row>35</xdr:row>
      <xdr:rowOff>55511</xdr:rowOff>
    </xdr:to>
    <xdr:cxnSp macro="">
      <xdr:nvCxnSpPr>
        <xdr:cNvPr id="286" name="直線コネクタ 285"/>
        <xdr:cNvCxnSpPr/>
      </xdr:nvCxnSpPr>
      <xdr:spPr>
        <a:xfrm>
          <a:off x="9639300" y="6055713"/>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89702</xdr:rowOff>
    </xdr:from>
    <xdr:ext cx="534377" cy="259045"/>
    <xdr:sp macro="" textlink="">
      <xdr:nvSpPr>
        <xdr:cNvPr id="287" name="補助費等平均値テキスト"/>
        <xdr:cNvSpPr txBox="1"/>
      </xdr:nvSpPr>
      <xdr:spPr>
        <a:xfrm>
          <a:off x="10528300" y="626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54963</xdr:rowOff>
    </xdr:from>
    <xdr:to>
      <xdr:col>50</xdr:col>
      <xdr:colOff>114300</xdr:colOff>
      <xdr:row>35</xdr:row>
      <xdr:rowOff>107879</xdr:rowOff>
    </xdr:to>
    <xdr:cxnSp macro="">
      <xdr:nvCxnSpPr>
        <xdr:cNvPr id="289" name="直線コネクタ 288"/>
        <xdr:cNvCxnSpPr/>
      </xdr:nvCxnSpPr>
      <xdr:spPr>
        <a:xfrm flipV="1">
          <a:off x="8750300" y="6055713"/>
          <a:ext cx="889000" cy="5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20647</xdr:rowOff>
    </xdr:from>
    <xdr:ext cx="534377" cy="259045"/>
    <xdr:sp macro="" textlink="">
      <xdr:nvSpPr>
        <xdr:cNvPr id="291" name="テキスト ボックス 290"/>
        <xdr:cNvSpPr txBox="1"/>
      </xdr:nvSpPr>
      <xdr:spPr>
        <a:xfrm>
          <a:off x="9372111" y="63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47720</xdr:rowOff>
    </xdr:from>
    <xdr:to>
      <xdr:col>45</xdr:col>
      <xdr:colOff>177800</xdr:colOff>
      <xdr:row>35</xdr:row>
      <xdr:rowOff>107879</xdr:rowOff>
    </xdr:to>
    <xdr:cxnSp macro="">
      <xdr:nvCxnSpPr>
        <xdr:cNvPr id="292" name="直線コネクタ 291"/>
        <xdr:cNvCxnSpPr/>
      </xdr:nvCxnSpPr>
      <xdr:spPr>
        <a:xfrm>
          <a:off x="7861300" y="5191220"/>
          <a:ext cx="889000" cy="91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71195</xdr:rowOff>
    </xdr:from>
    <xdr:ext cx="534377" cy="259045"/>
    <xdr:sp macro="" textlink="">
      <xdr:nvSpPr>
        <xdr:cNvPr id="294" name="テキスト ボックス 293"/>
        <xdr:cNvSpPr txBox="1"/>
      </xdr:nvSpPr>
      <xdr:spPr>
        <a:xfrm>
          <a:off x="8483111" y="64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47720</xdr:rowOff>
    </xdr:from>
    <xdr:to>
      <xdr:col>41</xdr:col>
      <xdr:colOff>50800</xdr:colOff>
      <xdr:row>34</xdr:row>
      <xdr:rowOff>160265</xdr:rowOff>
    </xdr:to>
    <xdr:cxnSp macro="">
      <xdr:nvCxnSpPr>
        <xdr:cNvPr id="295" name="直線コネクタ 294"/>
        <xdr:cNvCxnSpPr/>
      </xdr:nvCxnSpPr>
      <xdr:spPr>
        <a:xfrm flipV="1">
          <a:off x="6972300" y="5191220"/>
          <a:ext cx="889000" cy="79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48447</xdr:rowOff>
    </xdr:from>
    <xdr:to>
      <xdr:col>41</xdr:col>
      <xdr:colOff>101600</xdr:colOff>
      <xdr:row>31</xdr:row>
      <xdr:rowOff>150047</xdr:rowOff>
    </xdr:to>
    <xdr:sp macro="" textlink="">
      <xdr:nvSpPr>
        <xdr:cNvPr id="296" name="フローチャート: 判断 295"/>
        <xdr:cNvSpPr/>
      </xdr:nvSpPr>
      <xdr:spPr>
        <a:xfrm>
          <a:off x="7810500" y="53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141174</xdr:rowOff>
    </xdr:from>
    <xdr:ext cx="599010" cy="259045"/>
    <xdr:sp macro="" textlink="">
      <xdr:nvSpPr>
        <xdr:cNvPr id="297" name="テキスト ボックス 296"/>
        <xdr:cNvSpPr txBox="1"/>
      </xdr:nvSpPr>
      <xdr:spPr>
        <a:xfrm>
          <a:off x="7561795" y="545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94670</xdr:rowOff>
    </xdr:from>
    <xdr:to>
      <xdr:col>36</xdr:col>
      <xdr:colOff>165100</xdr:colOff>
      <xdr:row>38</xdr:row>
      <xdr:rowOff>24820</xdr:rowOff>
    </xdr:to>
    <xdr:sp macro="" textlink="">
      <xdr:nvSpPr>
        <xdr:cNvPr id="298" name="フローチャート: 判断 297"/>
        <xdr:cNvSpPr/>
      </xdr:nvSpPr>
      <xdr:spPr>
        <a:xfrm>
          <a:off x="6921500" y="643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15947</xdr:rowOff>
    </xdr:from>
    <xdr:ext cx="534377" cy="259045"/>
    <xdr:sp macro="" textlink="">
      <xdr:nvSpPr>
        <xdr:cNvPr id="299" name="テキスト ボックス 298"/>
        <xdr:cNvSpPr txBox="1"/>
      </xdr:nvSpPr>
      <xdr:spPr>
        <a:xfrm>
          <a:off x="6705111" y="653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4711</xdr:rowOff>
    </xdr:from>
    <xdr:to>
      <xdr:col>55</xdr:col>
      <xdr:colOff>50800</xdr:colOff>
      <xdr:row>35</xdr:row>
      <xdr:rowOff>106311</xdr:rowOff>
    </xdr:to>
    <xdr:sp macro="" textlink="">
      <xdr:nvSpPr>
        <xdr:cNvPr id="305" name="楕円 304"/>
        <xdr:cNvSpPr/>
      </xdr:nvSpPr>
      <xdr:spPr>
        <a:xfrm>
          <a:off x="10426700" y="60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27588</xdr:rowOff>
    </xdr:from>
    <xdr:ext cx="599010" cy="259045"/>
    <xdr:sp macro="" textlink="">
      <xdr:nvSpPr>
        <xdr:cNvPr id="306" name="補助費等該当値テキスト"/>
        <xdr:cNvSpPr txBox="1"/>
      </xdr:nvSpPr>
      <xdr:spPr>
        <a:xfrm>
          <a:off x="10528300" y="585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4163</xdr:rowOff>
    </xdr:from>
    <xdr:to>
      <xdr:col>50</xdr:col>
      <xdr:colOff>165100</xdr:colOff>
      <xdr:row>35</xdr:row>
      <xdr:rowOff>105763</xdr:rowOff>
    </xdr:to>
    <xdr:sp macro="" textlink="">
      <xdr:nvSpPr>
        <xdr:cNvPr id="307" name="楕円 306"/>
        <xdr:cNvSpPr/>
      </xdr:nvSpPr>
      <xdr:spPr>
        <a:xfrm>
          <a:off x="9588500" y="60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122290</xdr:rowOff>
    </xdr:from>
    <xdr:ext cx="599010" cy="259045"/>
    <xdr:sp macro="" textlink="">
      <xdr:nvSpPr>
        <xdr:cNvPr id="308" name="テキスト ボックス 307"/>
        <xdr:cNvSpPr txBox="1"/>
      </xdr:nvSpPr>
      <xdr:spPr>
        <a:xfrm>
          <a:off x="9339795" y="57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57079</xdr:rowOff>
    </xdr:from>
    <xdr:to>
      <xdr:col>46</xdr:col>
      <xdr:colOff>38100</xdr:colOff>
      <xdr:row>35</xdr:row>
      <xdr:rowOff>158679</xdr:rowOff>
    </xdr:to>
    <xdr:sp macro="" textlink="">
      <xdr:nvSpPr>
        <xdr:cNvPr id="309" name="楕円 308"/>
        <xdr:cNvSpPr/>
      </xdr:nvSpPr>
      <xdr:spPr>
        <a:xfrm>
          <a:off x="8699500" y="60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3756</xdr:rowOff>
    </xdr:from>
    <xdr:ext cx="599010" cy="259045"/>
    <xdr:sp macro="" textlink="">
      <xdr:nvSpPr>
        <xdr:cNvPr id="310" name="テキスト ボックス 309"/>
        <xdr:cNvSpPr txBox="1"/>
      </xdr:nvSpPr>
      <xdr:spPr>
        <a:xfrm>
          <a:off x="8450795" y="583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168370</xdr:rowOff>
    </xdr:from>
    <xdr:to>
      <xdr:col>41</xdr:col>
      <xdr:colOff>101600</xdr:colOff>
      <xdr:row>30</xdr:row>
      <xdr:rowOff>98520</xdr:rowOff>
    </xdr:to>
    <xdr:sp macro="" textlink="">
      <xdr:nvSpPr>
        <xdr:cNvPr id="311" name="楕円 310"/>
        <xdr:cNvSpPr/>
      </xdr:nvSpPr>
      <xdr:spPr>
        <a:xfrm>
          <a:off x="7810500" y="514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115047</xdr:rowOff>
    </xdr:from>
    <xdr:ext cx="599010" cy="259045"/>
    <xdr:sp macro="" textlink="">
      <xdr:nvSpPr>
        <xdr:cNvPr id="312" name="テキスト ボックス 311"/>
        <xdr:cNvSpPr txBox="1"/>
      </xdr:nvSpPr>
      <xdr:spPr>
        <a:xfrm>
          <a:off x="7561795" y="491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109465</xdr:rowOff>
    </xdr:from>
    <xdr:to>
      <xdr:col>36</xdr:col>
      <xdr:colOff>165100</xdr:colOff>
      <xdr:row>35</xdr:row>
      <xdr:rowOff>39615</xdr:rowOff>
    </xdr:to>
    <xdr:sp macro="" textlink="">
      <xdr:nvSpPr>
        <xdr:cNvPr id="313" name="楕円 312"/>
        <xdr:cNvSpPr/>
      </xdr:nvSpPr>
      <xdr:spPr>
        <a:xfrm>
          <a:off x="6921500" y="593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56142</xdr:rowOff>
    </xdr:from>
    <xdr:ext cx="599010" cy="259045"/>
    <xdr:sp macro="" textlink="">
      <xdr:nvSpPr>
        <xdr:cNvPr id="314" name="テキスト ボックス 313"/>
        <xdr:cNvSpPr txBox="1"/>
      </xdr:nvSpPr>
      <xdr:spPr>
        <a:xfrm>
          <a:off x="6672795" y="571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1299</xdr:rowOff>
    </xdr:from>
    <xdr:to>
      <xdr:col>55</xdr:col>
      <xdr:colOff>0</xdr:colOff>
      <xdr:row>57</xdr:row>
      <xdr:rowOff>29672</xdr:rowOff>
    </xdr:to>
    <xdr:cxnSp macro="">
      <xdr:nvCxnSpPr>
        <xdr:cNvPr id="345" name="直線コネクタ 344"/>
        <xdr:cNvCxnSpPr/>
      </xdr:nvCxnSpPr>
      <xdr:spPr>
        <a:xfrm>
          <a:off x="9639300" y="9259599"/>
          <a:ext cx="838200" cy="54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46" name="普通建設事業費平均値テキスト"/>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1299</xdr:rowOff>
    </xdr:from>
    <xdr:to>
      <xdr:col>50</xdr:col>
      <xdr:colOff>114300</xdr:colOff>
      <xdr:row>55</xdr:row>
      <xdr:rowOff>95992</xdr:rowOff>
    </xdr:to>
    <xdr:cxnSp macro="">
      <xdr:nvCxnSpPr>
        <xdr:cNvPr id="348" name="直線コネクタ 347"/>
        <xdr:cNvCxnSpPr/>
      </xdr:nvCxnSpPr>
      <xdr:spPr>
        <a:xfrm flipV="1">
          <a:off x="8750300" y="9259599"/>
          <a:ext cx="889000" cy="26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0" name="テキスト ボックス 349"/>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95992</xdr:rowOff>
    </xdr:from>
    <xdr:to>
      <xdr:col>45</xdr:col>
      <xdr:colOff>177800</xdr:colOff>
      <xdr:row>56</xdr:row>
      <xdr:rowOff>86841</xdr:rowOff>
    </xdr:to>
    <xdr:cxnSp macro="">
      <xdr:nvCxnSpPr>
        <xdr:cNvPr id="351" name="直線コネクタ 350"/>
        <xdr:cNvCxnSpPr/>
      </xdr:nvCxnSpPr>
      <xdr:spPr>
        <a:xfrm flipV="1">
          <a:off x="7861300" y="9525742"/>
          <a:ext cx="889000" cy="16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3" name="テキスト ボックス 352"/>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86841</xdr:rowOff>
    </xdr:from>
    <xdr:to>
      <xdr:col>41</xdr:col>
      <xdr:colOff>50800</xdr:colOff>
      <xdr:row>57</xdr:row>
      <xdr:rowOff>84790</xdr:rowOff>
    </xdr:to>
    <xdr:cxnSp macro="">
      <xdr:nvCxnSpPr>
        <xdr:cNvPr id="354" name="直線コネクタ 353"/>
        <xdr:cNvCxnSpPr/>
      </xdr:nvCxnSpPr>
      <xdr:spPr>
        <a:xfrm flipV="1">
          <a:off x="6972300" y="9688041"/>
          <a:ext cx="889000" cy="16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5" name="フローチャート: 判断 354"/>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56" name="テキスト ボックス 355"/>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7" name="フローチャート: 判断 356"/>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58" name="テキスト ボックス 357"/>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150322</xdr:rowOff>
    </xdr:from>
    <xdr:to>
      <xdr:col>55</xdr:col>
      <xdr:colOff>50800</xdr:colOff>
      <xdr:row>57</xdr:row>
      <xdr:rowOff>80472</xdr:rowOff>
    </xdr:to>
    <xdr:sp macro="" textlink="">
      <xdr:nvSpPr>
        <xdr:cNvPr id="364" name="楕円 363"/>
        <xdr:cNvSpPr/>
      </xdr:nvSpPr>
      <xdr:spPr>
        <a:xfrm>
          <a:off x="10426700" y="975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128749</xdr:rowOff>
    </xdr:from>
    <xdr:ext cx="534377" cy="259045"/>
    <xdr:sp macro="" textlink="">
      <xdr:nvSpPr>
        <xdr:cNvPr id="365" name="普通建設事業費該当値テキスト"/>
        <xdr:cNvSpPr txBox="1"/>
      </xdr:nvSpPr>
      <xdr:spPr>
        <a:xfrm>
          <a:off x="10528300" y="972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121949</xdr:rowOff>
    </xdr:from>
    <xdr:to>
      <xdr:col>50</xdr:col>
      <xdr:colOff>165100</xdr:colOff>
      <xdr:row>54</xdr:row>
      <xdr:rowOff>52099</xdr:rowOff>
    </xdr:to>
    <xdr:sp macro="" textlink="">
      <xdr:nvSpPr>
        <xdr:cNvPr id="366" name="楕円 365"/>
        <xdr:cNvSpPr/>
      </xdr:nvSpPr>
      <xdr:spPr>
        <a:xfrm>
          <a:off x="9588500" y="920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68626</xdr:rowOff>
    </xdr:from>
    <xdr:ext cx="599010" cy="259045"/>
    <xdr:sp macro="" textlink="">
      <xdr:nvSpPr>
        <xdr:cNvPr id="367" name="テキスト ボックス 366"/>
        <xdr:cNvSpPr txBox="1"/>
      </xdr:nvSpPr>
      <xdr:spPr>
        <a:xfrm>
          <a:off x="9339795" y="898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45192</xdr:rowOff>
    </xdr:from>
    <xdr:to>
      <xdr:col>46</xdr:col>
      <xdr:colOff>38100</xdr:colOff>
      <xdr:row>55</xdr:row>
      <xdr:rowOff>146792</xdr:rowOff>
    </xdr:to>
    <xdr:sp macro="" textlink="">
      <xdr:nvSpPr>
        <xdr:cNvPr id="368" name="楕円 367"/>
        <xdr:cNvSpPr/>
      </xdr:nvSpPr>
      <xdr:spPr>
        <a:xfrm>
          <a:off x="8699500" y="94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163319</xdr:rowOff>
    </xdr:from>
    <xdr:ext cx="599010" cy="259045"/>
    <xdr:sp macro="" textlink="">
      <xdr:nvSpPr>
        <xdr:cNvPr id="369" name="テキスト ボックス 368"/>
        <xdr:cNvSpPr txBox="1"/>
      </xdr:nvSpPr>
      <xdr:spPr>
        <a:xfrm>
          <a:off x="8450795" y="925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36041</xdr:rowOff>
    </xdr:from>
    <xdr:to>
      <xdr:col>41</xdr:col>
      <xdr:colOff>101600</xdr:colOff>
      <xdr:row>56</xdr:row>
      <xdr:rowOff>137641</xdr:rowOff>
    </xdr:to>
    <xdr:sp macro="" textlink="">
      <xdr:nvSpPr>
        <xdr:cNvPr id="370" name="楕円 369"/>
        <xdr:cNvSpPr/>
      </xdr:nvSpPr>
      <xdr:spPr>
        <a:xfrm>
          <a:off x="7810500" y="963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154168</xdr:rowOff>
    </xdr:from>
    <xdr:ext cx="534377" cy="259045"/>
    <xdr:sp macro="" textlink="">
      <xdr:nvSpPr>
        <xdr:cNvPr id="371" name="テキスト ボックス 370"/>
        <xdr:cNvSpPr txBox="1"/>
      </xdr:nvSpPr>
      <xdr:spPr>
        <a:xfrm>
          <a:off x="7594111" y="941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33990</xdr:rowOff>
    </xdr:from>
    <xdr:to>
      <xdr:col>36</xdr:col>
      <xdr:colOff>165100</xdr:colOff>
      <xdr:row>57</xdr:row>
      <xdr:rowOff>135590</xdr:rowOff>
    </xdr:to>
    <xdr:sp macro="" textlink="">
      <xdr:nvSpPr>
        <xdr:cNvPr id="372" name="楕円 371"/>
        <xdr:cNvSpPr/>
      </xdr:nvSpPr>
      <xdr:spPr>
        <a:xfrm>
          <a:off x="6921500" y="98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126717</xdr:rowOff>
    </xdr:from>
    <xdr:ext cx="534377" cy="259045"/>
    <xdr:sp macro="" textlink="">
      <xdr:nvSpPr>
        <xdr:cNvPr id="373" name="テキスト ボックス 372"/>
        <xdr:cNvSpPr txBox="1"/>
      </xdr:nvSpPr>
      <xdr:spPr>
        <a:xfrm>
          <a:off x="6705111" y="989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38942</xdr:rowOff>
    </xdr:from>
    <xdr:to>
      <xdr:col>55</xdr:col>
      <xdr:colOff>0</xdr:colOff>
      <xdr:row>78</xdr:row>
      <xdr:rowOff>97954</xdr:rowOff>
    </xdr:to>
    <xdr:cxnSp macro="">
      <xdr:nvCxnSpPr>
        <xdr:cNvPr id="404" name="直線コネクタ 403"/>
        <xdr:cNvCxnSpPr/>
      </xdr:nvCxnSpPr>
      <xdr:spPr>
        <a:xfrm>
          <a:off x="9639300" y="12554792"/>
          <a:ext cx="838200" cy="91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5" name="普通建設事業費 （ うち新規整備　）平均値テキスト"/>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38942</xdr:rowOff>
    </xdr:from>
    <xdr:to>
      <xdr:col>50</xdr:col>
      <xdr:colOff>114300</xdr:colOff>
      <xdr:row>75</xdr:row>
      <xdr:rowOff>363</xdr:rowOff>
    </xdr:to>
    <xdr:cxnSp macro="">
      <xdr:nvCxnSpPr>
        <xdr:cNvPr id="407" name="直線コネクタ 406"/>
        <xdr:cNvCxnSpPr/>
      </xdr:nvCxnSpPr>
      <xdr:spPr>
        <a:xfrm flipV="1">
          <a:off x="8750300" y="12554792"/>
          <a:ext cx="889000" cy="30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121418</xdr:rowOff>
    </xdr:from>
    <xdr:ext cx="534377" cy="259045"/>
    <xdr:sp macro="" textlink="">
      <xdr:nvSpPr>
        <xdr:cNvPr id="409" name="テキスト ボックス 408"/>
        <xdr:cNvSpPr txBox="1"/>
      </xdr:nvSpPr>
      <xdr:spPr>
        <a:xfrm>
          <a:off x="9372111" y="134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363</xdr:rowOff>
    </xdr:from>
    <xdr:to>
      <xdr:col>45</xdr:col>
      <xdr:colOff>177800</xdr:colOff>
      <xdr:row>76</xdr:row>
      <xdr:rowOff>153764</xdr:rowOff>
    </xdr:to>
    <xdr:cxnSp macro="">
      <xdr:nvCxnSpPr>
        <xdr:cNvPr id="410" name="直線コネクタ 409"/>
        <xdr:cNvCxnSpPr/>
      </xdr:nvCxnSpPr>
      <xdr:spPr>
        <a:xfrm flipV="1">
          <a:off x="7861300" y="12859113"/>
          <a:ext cx="889000" cy="32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2" name="テキスト ボックス 411"/>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153764</xdr:rowOff>
    </xdr:from>
    <xdr:to>
      <xdr:col>41</xdr:col>
      <xdr:colOff>50800</xdr:colOff>
      <xdr:row>78</xdr:row>
      <xdr:rowOff>57164</xdr:rowOff>
    </xdr:to>
    <xdr:cxnSp macro="">
      <xdr:nvCxnSpPr>
        <xdr:cNvPr id="413" name="直線コネクタ 412"/>
        <xdr:cNvCxnSpPr/>
      </xdr:nvCxnSpPr>
      <xdr:spPr>
        <a:xfrm flipV="1">
          <a:off x="6972300" y="13183964"/>
          <a:ext cx="889000" cy="24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4" name="フローチャート: 判断 413"/>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5" name="テキスト ボックス 414"/>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6" name="フローチャート: 判断 415"/>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17" name="テキスト ボックス 416"/>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47154</xdr:rowOff>
    </xdr:from>
    <xdr:to>
      <xdr:col>55</xdr:col>
      <xdr:colOff>50800</xdr:colOff>
      <xdr:row>78</xdr:row>
      <xdr:rowOff>148754</xdr:rowOff>
    </xdr:to>
    <xdr:sp macro="" textlink="">
      <xdr:nvSpPr>
        <xdr:cNvPr id="423" name="楕円 422"/>
        <xdr:cNvSpPr/>
      </xdr:nvSpPr>
      <xdr:spPr>
        <a:xfrm>
          <a:off x="10426700" y="1342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25581</xdr:rowOff>
    </xdr:from>
    <xdr:ext cx="534377" cy="259045"/>
    <xdr:sp macro="" textlink="">
      <xdr:nvSpPr>
        <xdr:cNvPr id="424" name="普通建設事業費 （ うち新規整備　）該当値テキスト"/>
        <xdr:cNvSpPr txBox="1"/>
      </xdr:nvSpPr>
      <xdr:spPr>
        <a:xfrm>
          <a:off x="10528300" y="133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159592</xdr:rowOff>
    </xdr:from>
    <xdr:to>
      <xdr:col>50</xdr:col>
      <xdr:colOff>165100</xdr:colOff>
      <xdr:row>73</xdr:row>
      <xdr:rowOff>89742</xdr:rowOff>
    </xdr:to>
    <xdr:sp macro="" textlink="">
      <xdr:nvSpPr>
        <xdr:cNvPr id="425" name="楕円 424"/>
        <xdr:cNvSpPr/>
      </xdr:nvSpPr>
      <xdr:spPr>
        <a:xfrm>
          <a:off x="9588500" y="1250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106269</xdr:rowOff>
    </xdr:from>
    <xdr:ext cx="599010" cy="259045"/>
    <xdr:sp macro="" textlink="">
      <xdr:nvSpPr>
        <xdr:cNvPr id="426" name="テキスト ボックス 425"/>
        <xdr:cNvSpPr txBox="1"/>
      </xdr:nvSpPr>
      <xdr:spPr>
        <a:xfrm>
          <a:off x="9339795" y="1227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121013</xdr:rowOff>
    </xdr:from>
    <xdr:to>
      <xdr:col>46</xdr:col>
      <xdr:colOff>38100</xdr:colOff>
      <xdr:row>75</xdr:row>
      <xdr:rowOff>51163</xdr:rowOff>
    </xdr:to>
    <xdr:sp macro="" textlink="">
      <xdr:nvSpPr>
        <xdr:cNvPr id="427" name="楕円 426"/>
        <xdr:cNvSpPr/>
      </xdr:nvSpPr>
      <xdr:spPr>
        <a:xfrm>
          <a:off x="8699500" y="1280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67690</xdr:rowOff>
    </xdr:from>
    <xdr:ext cx="534377" cy="259045"/>
    <xdr:sp macro="" textlink="">
      <xdr:nvSpPr>
        <xdr:cNvPr id="428" name="テキスト ボックス 427"/>
        <xdr:cNvSpPr txBox="1"/>
      </xdr:nvSpPr>
      <xdr:spPr>
        <a:xfrm>
          <a:off x="8483111" y="1258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102964</xdr:rowOff>
    </xdr:from>
    <xdr:to>
      <xdr:col>41</xdr:col>
      <xdr:colOff>101600</xdr:colOff>
      <xdr:row>77</xdr:row>
      <xdr:rowOff>33114</xdr:rowOff>
    </xdr:to>
    <xdr:sp macro="" textlink="">
      <xdr:nvSpPr>
        <xdr:cNvPr id="429" name="楕円 428"/>
        <xdr:cNvSpPr/>
      </xdr:nvSpPr>
      <xdr:spPr>
        <a:xfrm>
          <a:off x="7810500" y="131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49641</xdr:rowOff>
    </xdr:from>
    <xdr:ext cx="534377" cy="259045"/>
    <xdr:sp macro="" textlink="">
      <xdr:nvSpPr>
        <xdr:cNvPr id="430" name="テキスト ボックス 429"/>
        <xdr:cNvSpPr txBox="1"/>
      </xdr:nvSpPr>
      <xdr:spPr>
        <a:xfrm>
          <a:off x="7594111" y="1290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6364</xdr:rowOff>
    </xdr:from>
    <xdr:to>
      <xdr:col>36</xdr:col>
      <xdr:colOff>165100</xdr:colOff>
      <xdr:row>78</xdr:row>
      <xdr:rowOff>107964</xdr:rowOff>
    </xdr:to>
    <xdr:sp macro="" textlink="">
      <xdr:nvSpPr>
        <xdr:cNvPr id="431" name="楕円 430"/>
        <xdr:cNvSpPr/>
      </xdr:nvSpPr>
      <xdr:spPr>
        <a:xfrm>
          <a:off x="6921500" y="133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99091</xdr:rowOff>
    </xdr:from>
    <xdr:ext cx="534377" cy="259045"/>
    <xdr:sp macro="" textlink="">
      <xdr:nvSpPr>
        <xdr:cNvPr id="432" name="テキスト ボックス 431"/>
        <xdr:cNvSpPr txBox="1"/>
      </xdr:nvSpPr>
      <xdr:spPr>
        <a:xfrm>
          <a:off x="6705111" y="1347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155156</xdr:rowOff>
    </xdr:from>
    <xdr:to>
      <xdr:col>55</xdr:col>
      <xdr:colOff>0</xdr:colOff>
      <xdr:row>98</xdr:row>
      <xdr:rowOff>25222</xdr:rowOff>
    </xdr:to>
    <xdr:cxnSp macro="">
      <xdr:nvCxnSpPr>
        <xdr:cNvPr id="461" name="直線コネクタ 460"/>
        <xdr:cNvCxnSpPr/>
      </xdr:nvCxnSpPr>
      <xdr:spPr>
        <a:xfrm>
          <a:off x="9639300" y="16785806"/>
          <a:ext cx="838200" cy="4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2" name="普通建設事業費 （ うち更新整備　）平均値テキスト"/>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134049</xdr:rowOff>
    </xdr:from>
    <xdr:to>
      <xdr:col>50</xdr:col>
      <xdr:colOff>114300</xdr:colOff>
      <xdr:row>97</xdr:row>
      <xdr:rowOff>155156</xdr:rowOff>
    </xdr:to>
    <xdr:cxnSp macro="">
      <xdr:nvCxnSpPr>
        <xdr:cNvPr id="464" name="直線コネクタ 463"/>
        <xdr:cNvCxnSpPr/>
      </xdr:nvCxnSpPr>
      <xdr:spPr>
        <a:xfrm>
          <a:off x="8750300" y="16764699"/>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6" name="テキスト ボックス 465"/>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110440</xdr:rowOff>
    </xdr:from>
    <xdr:to>
      <xdr:col>45</xdr:col>
      <xdr:colOff>177800</xdr:colOff>
      <xdr:row>97</xdr:row>
      <xdr:rowOff>134049</xdr:rowOff>
    </xdr:to>
    <xdr:cxnSp macro="">
      <xdr:nvCxnSpPr>
        <xdr:cNvPr id="467" name="直線コネクタ 466"/>
        <xdr:cNvCxnSpPr/>
      </xdr:nvCxnSpPr>
      <xdr:spPr>
        <a:xfrm>
          <a:off x="7861300" y="16741090"/>
          <a:ext cx="889000" cy="2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69" name="テキスト ボックス 468"/>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110440</xdr:rowOff>
    </xdr:from>
    <xdr:to>
      <xdr:col>41</xdr:col>
      <xdr:colOff>50800</xdr:colOff>
      <xdr:row>98</xdr:row>
      <xdr:rowOff>28042</xdr:rowOff>
    </xdr:to>
    <xdr:cxnSp macro="">
      <xdr:nvCxnSpPr>
        <xdr:cNvPr id="470" name="直線コネクタ 469"/>
        <xdr:cNvCxnSpPr/>
      </xdr:nvCxnSpPr>
      <xdr:spPr>
        <a:xfrm flipV="1">
          <a:off x="6972300" y="16741090"/>
          <a:ext cx="889000" cy="8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1" name="フローチャート: 判断 470"/>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2" name="テキスト ボックス 471"/>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3" name="フローチャート: 判断 472"/>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4" name="テキスト ボックス 473"/>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145872</xdr:rowOff>
    </xdr:from>
    <xdr:to>
      <xdr:col>55</xdr:col>
      <xdr:colOff>50800</xdr:colOff>
      <xdr:row>98</xdr:row>
      <xdr:rowOff>76022</xdr:rowOff>
    </xdr:to>
    <xdr:sp macro="" textlink="">
      <xdr:nvSpPr>
        <xdr:cNvPr id="480" name="楕円 479"/>
        <xdr:cNvSpPr/>
      </xdr:nvSpPr>
      <xdr:spPr>
        <a:xfrm>
          <a:off x="10426700" y="1677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60799</xdr:rowOff>
    </xdr:from>
    <xdr:ext cx="534377" cy="259045"/>
    <xdr:sp macro="" textlink="">
      <xdr:nvSpPr>
        <xdr:cNvPr id="481" name="普通建設事業費 （ うち更新整備　）該当値テキスト"/>
        <xdr:cNvSpPr txBox="1"/>
      </xdr:nvSpPr>
      <xdr:spPr>
        <a:xfrm>
          <a:off x="10528300" y="1669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104356</xdr:rowOff>
    </xdr:from>
    <xdr:to>
      <xdr:col>50</xdr:col>
      <xdr:colOff>165100</xdr:colOff>
      <xdr:row>98</xdr:row>
      <xdr:rowOff>34506</xdr:rowOff>
    </xdr:to>
    <xdr:sp macro="" textlink="">
      <xdr:nvSpPr>
        <xdr:cNvPr id="482" name="楕円 481"/>
        <xdr:cNvSpPr/>
      </xdr:nvSpPr>
      <xdr:spPr>
        <a:xfrm>
          <a:off x="9588500" y="1673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25633</xdr:rowOff>
    </xdr:from>
    <xdr:ext cx="534377" cy="259045"/>
    <xdr:sp macro="" textlink="">
      <xdr:nvSpPr>
        <xdr:cNvPr id="483" name="テキスト ボックス 482"/>
        <xdr:cNvSpPr txBox="1"/>
      </xdr:nvSpPr>
      <xdr:spPr>
        <a:xfrm>
          <a:off x="9372111" y="1682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83249</xdr:rowOff>
    </xdr:from>
    <xdr:to>
      <xdr:col>46</xdr:col>
      <xdr:colOff>38100</xdr:colOff>
      <xdr:row>98</xdr:row>
      <xdr:rowOff>13399</xdr:rowOff>
    </xdr:to>
    <xdr:sp macro="" textlink="">
      <xdr:nvSpPr>
        <xdr:cNvPr id="484" name="楕円 483"/>
        <xdr:cNvSpPr/>
      </xdr:nvSpPr>
      <xdr:spPr>
        <a:xfrm>
          <a:off x="8699500" y="167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4526</xdr:rowOff>
    </xdr:from>
    <xdr:ext cx="534377" cy="259045"/>
    <xdr:sp macro="" textlink="">
      <xdr:nvSpPr>
        <xdr:cNvPr id="485" name="テキスト ボックス 484"/>
        <xdr:cNvSpPr txBox="1"/>
      </xdr:nvSpPr>
      <xdr:spPr>
        <a:xfrm>
          <a:off x="8483111" y="1680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59640</xdr:rowOff>
    </xdr:from>
    <xdr:to>
      <xdr:col>41</xdr:col>
      <xdr:colOff>101600</xdr:colOff>
      <xdr:row>97</xdr:row>
      <xdr:rowOff>161240</xdr:rowOff>
    </xdr:to>
    <xdr:sp macro="" textlink="">
      <xdr:nvSpPr>
        <xdr:cNvPr id="486" name="楕円 485"/>
        <xdr:cNvSpPr/>
      </xdr:nvSpPr>
      <xdr:spPr>
        <a:xfrm>
          <a:off x="7810500" y="166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152367</xdr:rowOff>
    </xdr:from>
    <xdr:ext cx="534377" cy="259045"/>
    <xdr:sp macro="" textlink="">
      <xdr:nvSpPr>
        <xdr:cNvPr id="487" name="テキスト ボックス 486"/>
        <xdr:cNvSpPr txBox="1"/>
      </xdr:nvSpPr>
      <xdr:spPr>
        <a:xfrm>
          <a:off x="7594111" y="1678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148692</xdr:rowOff>
    </xdr:from>
    <xdr:to>
      <xdr:col>36</xdr:col>
      <xdr:colOff>165100</xdr:colOff>
      <xdr:row>98</xdr:row>
      <xdr:rowOff>78842</xdr:rowOff>
    </xdr:to>
    <xdr:sp macro="" textlink="">
      <xdr:nvSpPr>
        <xdr:cNvPr id="488" name="楕円 487"/>
        <xdr:cNvSpPr/>
      </xdr:nvSpPr>
      <xdr:spPr>
        <a:xfrm>
          <a:off x="6921500" y="167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69969</xdr:rowOff>
    </xdr:from>
    <xdr:ext cx="534377" cy="259045"/>
    <xdr:sp macro="" textlink="">
      <xdr:nvSpPr>
        <xdr:cNvPr id="489" name="テキスト ボックス 488"/>
        <xdr:cNvSpPr txBox="1"/>
      </xdr:nvSpPr>
      <xdr:spPr>
        <a:xfrm>
          <a:off x="6705111" y="1687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3" name="直線コネクタ 512"/>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6" name="災害復旧事業費最大値テキスト"/>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7" name="直線コネクタ 516"/>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146367</xdr:rowOff>
    </xdr:from>
    <xdr:to>
      <xdr:col>85</xdr:col>
      <xdr:colOff>127000</xdr:colOff>
      <xdr:row>39</xdr:row>
      <xdr:rowOff>41669</xdr:rowOff>
    </xdr:to>
    <xdr:cxnSp macro="">
      <xdr:nvCxnSpPr>
        <xdr:cNvPr id="518" name="直線コネクタ 517"/>
        <xdr:cNvCxnSpPr/>
      </xdr:nvCxnSpPr>
      <xdr:spPr>
        <a:xfrm flipV="1">
          <a:off x="15481300" y="6490017"/>
          <a:ext cx="838200" cy="23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19" name="災害復旧事業費平均値テキスト"/>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0" name="フローチャート: 判断 519"/>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160998</xdr:rowOff>
    </xdr:from>
    <xdr:to>
      <xdr:col>81</xdr:col>
      <xdr:colOff>50800</xdr:colOff>
      <xdr:row>39</xdr:row>
      <xdr:rowOff>41669</xdr:rowOff>
    </xdr:to>
    <xdr:cxnSp macro="">
      <xdr:nvCxnSpPr>
        <xdr:cNvPr id="521" name="直線コネクタ 520"/>
        <xdr:cNvCxnSpPr/>
      </xdr:nvCxnSpPr>
      <xdr:spPr>
        <a:xfrm>
          <a:off x="14592300" y="6676098"/>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2" name="フローチャート: 判断 521"/>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3" name="テキスト ボックス 522"/>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160998</xdr:rowOff>
    </xdr:from>
    <xdr:to>
      <xdr:col>76</xdr:col>
      <xdr:colOff>114300</xdr:colOff>
      <xdr:row>39</xdr:row>
      <xdr:rowOff>33286</xdr:rowOff>
    </xdr:to>
    <xdr:cxnSp macro="">
      <xdr:nvCxnSpPr>
        <xdr:cNvPr id="524" name="直線コネクタ 523"/>
        <xdr:cNvCxnSpPr/>
      </xdr:nvCxnSpPr>
      <xdr:spPr>
        <a:xfrm flipV="1">
          <a:off x="13703300" y="6676098"/>
          <a:ext cx="889000" cy="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5" name="フローチャート: 判断 524"/>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6" name="テキスト ボックス 525"/>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29820</xdr:rowOff>
    </xdr:from>
    <xdr:to>
      <xdr:col>71</xdr:col>
      <xdr:colOff>177800</xdr:colOff>
      <xdr:row>39</xdr:row>
      <xdr:rowOff>33286</xdr:rowOff>
    </xdr:to>
    <xdr:cxnSp macro="">
      <xdr:nvCxnSpPr>
        <xdr:cNvPr id="527" name="直線コネクタ 526"/>
        <xdr:cNvCxnSpPr/>
      </xdr:nvCxnSpPr>
      <xdr:spPr>
        <a:xfrm>
          <a:off x="12814300" y="6716370"/>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8" name="フローチャート: 判断 527"/>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29" name="テキスト ボックス 528"/>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0" name="フローチャート: 判断 529"/>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1" name="テキスト ボックス 530"/>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95567</xdr:rowOff>
    </xdr:from>
    <xdr:to>
      <xdr:col>85</xdr:col>
      <xdr:colOff>177800</xdr:colOff>
      <xdr:row>38</xdr:row>
      <xdr:rowOff>25718</xdr:rowOff>
    </xdr:to>
    <xdr:sp macro="" textlink="">
      <xdr:nvSpPr>
        <xdr:cNvPr id="537" name="楕円 536"/>
        <xdr:cNvSpPr/>
      </xdr:nvSpPr>
      <xdr:spPr>
        <a:xfrm>
          <a:off x="16268700" y="64392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118444</xdr:rowOff>
    </xdr:from>
    <xdr:ext cx="469744" cy="259045"/>
    <xdr:sp macro="" textlink="">
      <xdr:nvSpPr>
        <xdr:cNvPr id="538" name="災害復旧事業費該当値テキスト"/>
        <xdr:cNvSpPr txBox="1"/>
      </xdr:nvSpPr>
      <xdr:spPr>
        <a:xfrm>
          <a:off x="16370300" y="62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162319</xdr:rowOff>
    </xdr:from>
    <xdr:to>
      <xdr:col>81</xdr:col>
      <xdr:colOff>101600</xdr:colOff>
      <xdr:row>39</xdr:row>
      <xdr:rowOff>92469</xdr:rowOff>
    </xdr:to>
    <xdr:sp macro="" textlink="">
      <xdr:nvSpPr>
        <xdr:cNvPr id="539" name="楕円 538"/>
        <xdr:cNvSpPr/>
      </xdr:nvSpPr>
      <xdr:spPr>
        <a:xfrm>
          <a:off x="15430500" y="66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83596</xdr:rowOff>
    </xdr:from>
    <xdr:ext cx="313932" cy="259045"/>
    <xdr:sp macro="" textlink="">
      <xdr:nvSpPr>
        <xdr:cNvPr id="540" name="テキスト ボックス 539"/>
        <xdr:cNvSpPr txBox="1"/>
      </xdr:nvSpPr>
      <xdr:spPr>
        <a:xfrm>
          <a:off x="15324333" y="6770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110198</xdr:rowOff>
    </xdr:from>
    <xdr:to>
      <xdr:col>76</xdr:col>
      <xdr:colOff>165100</xdr:colOff>
      <xdr:row>39</xdr:row>
      <xdr:rowOff>40348</xdr:rowOff>
    </xdr:to>
    <xdr:sp macro="" textlink="">
      <xdr:nvSpPr>
        <xdr:cNvPr id="541" name="楕円 540"/>
        <xdr:cNvSpPr/>
      </xdr:nvSpPr>
      <xdr:spPr>
        <a:xfrm>
          <a:off x="14541500" y="66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31475</xdr:rowOff>
    </xdr:from>
    <xdr:ext cx="469744" cy="259045"/>
    <xdr:sp macro="" textlink="">
      <xdr:nvSpPr>
        <xdr:cNvPr id="542" name="テキスト ボックス 541"/>
        <xdr:cNvSpPr txBox="1"/>
      </xdr:nvSpPr>
      <xdr:spPr>
        <a:xfrm>
          <a:off x="14357428" y="671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153936</xdr:rowOff>
    </xdr:from>
    <xdr:to>
      <xdr:col>72</xdr:col>
      <xdr:colOff>38100</xdr:colOff>
      <xdr:row>39</xdr:row>
      <xdr:rowOff>84086</xdr:rowOff>
    </xdr:to>
    <xdr:sp macro="" textlink="">
      <xdr:nvSpPr>
        <xdr:cNvPr id="543" name="楕円 542"/>
        <xdr:cNvSpPr/>
      </xdr:nvSpPr>
      <xdr:spPr>
        <a:xfrm>
          <a:off x="13652500" y="66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75213</xdr:rowOff>
    </xdr:from>
    <xdr:ext cx="378565" cy="259045"/>
    <xdr:sp macro="" textlink="">
      <xdr:nvSpPr>
        <xdr:cNvPr id="544" name="テキスト ボックス 543"/>
        <xdr:cNvSpPr txBox="1"/>
      </xdr:nvSpPr>
      <xdr:spPr>
        <a:xfrm>
          <a:off x="13514017" y="6761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150470</xdr:rowOff>
    </xdr:from>
    <xdr:to>
      <xdr:col>67</xdr:col>
      <xdr:colOff>101600</xdr:colOff>
      <xdr:row>39</xdr:row>
      <xdr:rowOff>80620</xdr:rowOff>
    </xdr:to>
    <xdr:sp macro="" textlink="">
      <xdr:nvSpPr>
        <xdr:cNvPr id="545" name="楕円 544"/>
        <xdr:cNvSpPr/>
      </xdr:nvSpPr>
      <xdr:spPr>
        <a:xfrm>
          <a:off x="12763500" y="66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71747</xdr:rowOff>
    </xdr:from>
    <xdr:ext cx="378565" cy="259045"/>
    <xdr:sp macro="" textlink="">
      <xdr:nvSpPr>
        <xdr:cNvPr id="546" name="テキスト ボックス 545"/>
        <xdr:cNvSpPr txBox="1"/>
      </xdr:nvSpPr>
      <xdr:spPr>
        <a:xfrm>
          <a:off x="12625017" y="6758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9" name="直線コネクタ 618"/>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0" name="公債費最小値テキスト"/>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1" name="直線コネクタ 620"/>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2" name="公債費最大値テキスト"/>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3" name="直線コネクタ 622"/>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159309</xdr:rowOff>
    </xdr:from>
    <xdr:to>
      <xdr:col>85</xdr:col>
      <xdr:colOff>127000</xdr:colOff>
      <xdr:row>75</xdr:row>
      <xdr:rowOff>9563</xdr:rowOff>
    </xdr:to>
    <xdr:cxnSp macro="">
      <xdr:nvCxnSpPr>
        <xdr:cNvPr id="624" name="直線コネクタ 623"/>
        <xdr:cNvCxnSpPr/>
      </xdr:nvCxnSpPr>
      <xdr:spPr>
        <a:xfrm flipV="1">
          <a:off x="15481300" y="12846609"/>
          <a:ext cx="838200" cy="2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5" name="公債費平均値テキスト"/>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6" name="フローチャート: 判断 625"/>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9563</xdr:rowOff>
    </xdr:from>
    <xdr:to>
      <xdr:col>81</xdr:col>
      <xdr:colOff>50800</xdr:colOff>
      <xdr:row>75</xdr:row>
      <xdr:rowOff>24650</xdr:rowOff>
    </xdr:to>
    <xdr:cxnSp macro="">
      <xdr:nvCxnSpPr>
        <xdr:cNvPr id="627" name="直線コネクタ 626"/>
        <xdr:cNvCxnSpPr/>
      </xdr:nvCxnSpPr>
      <xdr:spPr>
        <a:xfrm flipV="1">
          <a:off x="14592300" y="1286831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8" name="フローチャート: 判断 627"/>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29" name="テキスト ボックス 628"/>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24650</xdr:rowOff>
    </xdr:from>
    <xdr:to>
      <xdr:col>76</xdr:col>
      <xdr:colOff>114300</xdr:colOff>
      <xdr:row>75</xdr:row>
      <xdr:rowOff>64605</xdr:rowOff>
    </xdr:to>
    <xdr:cxnSp macro="">
      <xdr:nvCxnSpPr>
        <xdr:cNvPr id="630" name="直線コネクタ 629"/>
        <xdr:cNvCxnSpPr/>
      </xdr:nvCxnSpPr>
      <xdr:spPr>
        <a:xfrm flipV="1">
          <a:off x="13703300" y="12883400"/>
          <a:ext cx="889000" cy="3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1" name="フローチャート: 判断 630"/>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2" name="テキスト ボックス 631"/>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55550</xdr:rowOff>
    </xdr:from>
    <xdr:to>
      <xdr:col>71</xdr:col>
      <xdr:colOff>177800</xdr:colOff>
      <xdr:row>75</xdr:row>
      <xdr:rowOff>64605</xdr:rowOff>
    </xdr:to>
    <xdr:cxnSp macro="">
      <xdr:nvCxnSpPr>
        <xdr:cNvPr id="633" name="直線コネクタ 632"/>
        <xdr:cNvCxnSpPr/>
      </xdr:nvCxnSpPr>
      <xdr:spPr>
        <a:xfrm>
          <a:off x="12814300" y="12914300"/>
          <a:ext cx="8890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4" name="フローチャート: 判断 633"/>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5" name="テキスト ボックス 634"/>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6" name="フローチャート: 判断 635"/>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37" name="テキスト ボックス 636"/>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108509</xdr:rowOff>
    </xdr:from>
    <xdr:to>
      <xdr:col>85</xdr:col>
      <xdr:colOff>177800</xdr:colOff>
      <xdr:row>75</xdr:row>
      <xdr:rowOff>38659</xdr:rowOff>
    </xdr:to>
    <xdr:sp macro="" textlink="">
      <xdr:nvSpPr>
        <xdr:cNvPr id="643" name="楕円 642"/>
        <xdr:cNvSpPr/>
      </xdr:nvSpPr>
      <xdr:spPr>
        <a:xfrm>
          <a:off x="16268700" y="127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131386</xdr:rowOff>
    </xdr:from>
    <xdr:ext cx="534377" cy="259045"/>
    <xdr:sp macro="" textlink="">
      <xdr:nvSpPr>
        <xdr:cNvPr id="644" name="公債費該当値テキスト"/>
        <xdr:cNvSpPr txBox="1"/>
      </xdr:nvSpPr>
      <xdr:spPr>
        <a:xfrm>
          <a:off x="16370300" y="126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130213</xdr:rowOff>
    </xdr:from>
    <xdr:to>
      <xdr:col>81</xdr:col>
      <xdr:colOff>101600</xdr:colOff>
      <xdr:row>75</xdr:row>
      <xdr:rowOff>60363</xdr:rowOff>
    </xdr:to>
    <xdr:sp macro="" textlink="">
      <xdr:nvSpPr>
        <xdr:cNvPr id="645" name="楕円 644"/>
        <xdr:cNvSpPr/>
      </xdr:nvSpPr>
      <xdr:spPr>
        <a:xfrm>
          <a:off x="15430500" y="128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76890</xdr:rowOff>
    </xdr:from>
    <xdr:ext cx="534377" cy="259045"/>
    <xdr:sp macro="" textlink="">
      <xdr:nvSpPr>
        <xdr:cNvPr id="646" name="テキスト ボックス 645"/>
        <xdr:cNvSpPr txBox="1"/>
      </xdr:nvSpPr>
      <xdr:spPr>
        <a:xfrm>
          <a:off x="15214111" y="125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145300</xdr:rowOff>
    </xdr:from>
    <xdr:to>
      <xdr:col>76</xdr:col>
      <xdr:colOff>165100</xdr:colOff>
      <xdr:row>75</xdr:row>
      <xdr:rowOff>75450</xdr:rowOff>
    </xdr:to>
    <xdr:sp macro="" textlink="">
      <xdr:nvSpPr>
        <xdr:cNvPr id="647" name="楕円 646"/>
        <xdr:cNvSpPr/>
      </xdr:nvSpPr>
      <xdr:spPr>
        <a:xfrm>
          <a:off x="14541500" y="12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66577</xdr:rowOff>
    </xdr:from>
    <xdr:ext cx="534377" cy="259045"/>
    <xdr:sp macro="" textlink="">
      <xdr:nvSpPr>
        <xdr:cNvPr id="648" name="テキスト ボックス 647"/>
        <xdr:cNvSpPr txBox="1"/>
      </xdr:nvSpPr>
      <xdr:spPr>
        <a:xfrm>
          <a:off x="14325111" y="129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13805</xdr:rowOff>
    </xdr:from>
    <xdr:to>
      <xdr:col>72</xdr:col>
      <xdr:colOff>38100</xdr:colOff>
      <xdr:row>75</xdr:row>
      <xdr:rowOff>115405</xdr:rowOff>
    </xdr:to>
    <xdr:sp macro="" textlink="">
      <xdr:nvSpPr>
        <xdr:cNvPr id="649" name="楕円 648"/>
        <xdr:cNvSpPr/>
      </xdr:nvSpPr>
      <xdr:spPr>
        <a:xfrm>
          <a:off x="13652500" y="12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106532</xdr:rowOff>
    </xdr:from>
    <xdr:ext cx="534377" cy="259045"/>
    <xdr:sp macro="" textlink="">
      <xdr:nvSpPr>
        <xdr:cNvPr id="650" name="テキスト ボックス 649"/>
        <xdr:cNvSpPr txBox="1"/>
      </xdr:nvSpPr>
      <xdr:spPr>
        <a:xfrm>
          <a:off x="13436111" y="129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4750</xdr:rowOff>
    </xdr:from>
    <xdr:to>
      <xdr:col>67</xdr:col>
      <xdr:colOff>101600</xdr:colOff>
      <xdr:row>75</xdr:row>
      <xdr:rowOff>106350</xdr:rowOff>
    </xdr:to>
    <xdr:sp macro="" textlink="">
      <xdr:nvSpPr>
        <xdr:cNvPr id="651" name="楕円 650"/>
        <xdr:cNvSpPr/>
      </xdr:nvSpPr>
      <xdr:spPr>
        <a:xfrm>
          <a:off x="12763500" y="128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122877</xdr:rowOff>
    </xdr:from>
    <xdr:ext cx="534377" cy="259045"/>
    <xdr:sp macro="" textlink="">
      <xdr:nvSpPr>
        <xdr:cNvPr id="652" name="テキスト ボックス 651"/>
        <xdr:cNvSpPr txBox="1"/>
      </xdr:nvSpPr>
      <xdr:spPr>
        <a:xfrm>
          <a:off x="12547111" y="1263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4" name="直線コネクタ 673"/>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5" name="積立金最小値テキスト"/>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6" name="直線コネクタ 675"/>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7" name="積立金最大値テキスト"/>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8" name="直線コネクタ 677"/>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44123</xdr:rowOff>
    </xdr:from>
    <xdr:to>
      <xdr:col>85</xdr:col>
      <xdr:colOff>127000</xdr:colOff>
      <xdr:row>97</xdr:row>
      <xdr:rowOff>60344</xdr:rowOff>
    </xdr:to>
    <xdr:cxnSp macro="">
      <xdr:nvCxnSpPr>
        <xdr:cNvPr id="679" name="直線コネクタ 678"/>
        <xdr:cNvCxnSpPr/>
      </xdr:nvCxnSpPr>
      <xdr:spPr>
        <a:xfrm>
          <a:off x="15481300" y="16674773"/>
          <a:ext cx="8382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0" name="積立金平均値テキスト"/>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1" name="フローチャート: 判断 680"/>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44123</xdr:rowOff>
    </xdr:from>
    <xdr:to>
      <xdr:col>81</xdr:col>
      <xdr:colOff>50800</xdr:colOff>
      <xdr:row>97</xdr:row>
      <xdr:rowOff>77040</xdr:rowOff>
    </xdr:to>
    <xdr:cxnSp macro="">
      <xdr:nvCxnSpPr>
        <xdr:cNvPr id="682" name="直線コネクタ 681"/>
        <xdr:cNvCxnSpPr/>
      </xdr:nvCxnSpPr>
      <xdr:spPr>
        <a:xfrm flipV="1">
          <a:off x="14592300" y="16674773"/>
          <a:ext cx="8890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3" name="フローチャート: 判断 682"/>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4" name="テキスト ボックス 683"/>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77040</xdr:rowOff>
    </xdr:from>
    <xdr:to>
      <xdr:col>76</xdr:col>
      <xdr:colOff>114300</xdr:colOff>
      <xdr:row>98</xdr:row>
      <xdr:rowOff>69135</xdr:rowOff>
    </xdr:to>
    <xdr:cxnSp macro="">
      <xdr:nvCxnSpPr>
        <xdr:cNvPr id="685" name="直線コネクタ 684"/>
        <xdr:cNvCxnSpPr/>
      </xdr:nvCxnSpPr>
      <xdr:spPr>
        <a:xfrm flipV="1">
          <a:off x="13703300" y="16707690"/>
          <a:ext cx="889000" cy="16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6" name="フローチャート: 判断 685"/>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7" name="テキスト ボックス 686"/>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69135</xdr:rowOff>
    </xdr:from>
    <xdr:to>
      <xdr:col>71</xdr:col>
      <xdr:colOff>177800</xdr:colOff>
      <xdr:row>98</xdr:row>
      <xdr:rowOff>82156</xdr:rowOff>
    </xdr:to>
    <xdr:cxnSp macro="">
      <xdr:nvCxnSpPr>
        <xdr:cNvPr id="688" name="直線コネクタ 687"/>
        <xdr:cNvCxnSpPr/>
      </xdr:nvCxnSpPr>
      <xdr:spPr>
        <a:xfrm flipV="1">
          <a:off x="12814300" y="16871235"/>
          <a:ext cx="8890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89" name="フローチャート: 判断 688"/>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0" name="テキスト ボックス 689"/>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1" name="フローチャート: 判断 690"/>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2" name="テキスト ボックス 691"/>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9544</xdr:rowOff>
    </xdr:from>
    <xdr:to>
      <xdr:col>85</xdr:col>
      <xdr:colOff>177800</xdr:colOff>
      <xdr:row>97</xdr:row>
      <xdr:rowOff>111144</xdr:rowOff>
    </xdr:to>
    <xdr:sp macro="" textlink="">
      <xdr:nvSpPr>
        <xdr:cNvPr id="698" name="楕円 697"/>
        <xdr:cNvSpPr/>
      </xdr:nvSpPr>
      <xdr:spPr>
        <a:xfrm>
          <a:off x="16268700" y="1664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32421</xdr:rowOff>
    </xdr:from>
    <xdr:ext cx="534377" cy="259045"/>
    <xdr:sp macro="" textlink="">
      <xdr:nvSpPr>
        <xdr:cNvPr id="699" name="積立金該当値テキスト"/>
        <xdr:cNvSpPr txBox="1"/>
      </xdr:nvSpPr>
      <xdr:spPr>
        <a:xfrm>
          <a:off x="16370300" y="1649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164773</xdr:rowOff>
    </xdr:from>
    <xdr:to>
      <xdr:col>81</xdr:col>
      <xdr:colOff>101600</xdr:colOff>
      <xdr:row>97</xdr:row>
      <xdr:rowOff>94923</xdr:rowOff>
    </xdr:to>
    <xdr:sp macro="" textlink="">
      <xdr:nvSpPr>
        <xdr:cNvPr id="700" name="楕円 699"/>
        <xdr:cNvSpPr/>
      </xdr:nvSpPr>
      <xdr:spPr>
        <a:xfrm>
          <a:off x="15430500" y="1662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111450</xdr:rowOff>
    </xdr:from>
    <xdr:ext cx="534377" cy="259045"/>
    <xdr:sp macro="" textlink="">
      <xdr:nvSpPr>
        <xdr:cNvPr id="701" name="テキスト ボックス 700"/>
        <xdr:cNvSpPr txBox="1"/>
      </xdr:nvSpPr>
      <xdr:spPr>
        <a:xfrm>
          <a:off x="15214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26240</xdr:rowOff>
    </xdr:from>
    <xdr:to>
      <xdr:col>76</xdr:col>
      <xdr:colOff>165100</xdr:colOff>
      <xdr:row>97</xdr:row>
      <xdr:rowOff>127840</xdr:rowOff>
    </xdr:to>
    <xdr:sp macro="" textlink="">
      <xdr:nvSpPr>
        <xdr:cNvPr id="702" name="楕円 701"/>
        <xdr:cNvSpPr/>
      </xdr:nvSpPr>
      <xdr:spPr>
        <a:xfrm>
          <a:off x="14541500" y="166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144367</xdr:rowOff>
    </xdr:from>
    <xdr:ext cx="534377" cy="259045"/>
    <xdr:sp macro="" textlink="">
      <xdr:nvSpPr>
        <xdr:cNvPr id="703" name="テキスト ボックス 702"/>
        <xdr:cNvSpPr txBox="1"/>
      </xdr:nvSpPr>
      <xdr:spPr>
        <a:xfrm>
          <a:off x="14325111" y="164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18335</xdr:rowOff>
    </xdr:from>
    <xdr:to>
      <xdr:col>72</xdr:col>
      <xdr:colOff>38100</xdr:colOff>
      <xdr:row>98</xdr:row>
      <xdr:rowOff>119935</xdr:rowOff>
    </xdr:to>
    <xdr:sp macro="" textlink="">
      <xdr:nvSpPr>
        <xdr:cNvPr id="704" name="楕円 703"/>
        <xdr:cNvSpPr/>
      </xdr:nvSpPr>
      <xdr:spPr>
        <a:xfrm>
          <a:off x="13652500" y="168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111062</xdr:rowOff>
    </xdr:from>
    <xdr:ext cx="534377" cy="259045"/>
    <xdr:sp macro="" textlink="">
      <xdr:nvSpPr>
        <xdr:cNvPr id="705" name="テキスト ボックス 704"/>
        <xdr:cNvSpPr txBox="1"/>
      </xdr:nvSpPr>
      <xdr:spPr>
        <a:xfrm>
          <a:off x="13436111" y="1691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31356</xdr:rowOff>
    </xdr:from>
    <xdr:to>
      <xdr:col>67</xdr:col>
      <xdr:colOff>101600</xdr:colOff>
      <xdr:row>98</xdr:row>
      <xdr:rowOff>132956</xdr:rowOff>
    </xdr:to>
    <xdr:sp macro="" textlink="">
      <xdr:nvSpPr>
        <xdr:cNvPr id="706" name="楕円 705"/>
        <xdr:cNvSpPr/>
      </xdr:nvSpPr>
      <xdr:spPr>
        <a:xfrm>
          <a:off x="12763500" y="1683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124083</xdr:rowOff>
    </xdr:from>
    <xdr:ext cx="534377" cy="259045"/>
    <xdr:sp macro="" textlink="">
      <xdr:nvSpPr>
        <xdr:cNvPr id="707" name="テキスト ボックス 706"/>
        <xdr:cNvSpPr txBox="1"/>
      </xdr:nvSpPr>
      <xdr:spPr>
        <a:xfrm>
          <a:off x="12547111" y="1692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3" name="直線コネクタ 732"/>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6" name="投資及び出資金最大値テキスト"/>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7" name="直線コネクタ 736"/>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124710</xdr:rowOff>
    </xdr:from>
    <xdr:to>
      <xdr:col>116</xdr:col>
      <xdr:colOff>63500</xdr:colOff>
      <xdr:row>38</xdr:row>
      <xdr:rowOff>139471</xdr:rowOff>
    </xdr:to>
    <xdr:cxnSp macro="">
      <xdr:nvCxnSpPr>
        <xdr:cNvPr id="738" name="直線コネクタ 737"/>
        <xdr:cNvCxnSpPr/>
      </xdr:nvCxnSpPr>
      <xdr:spPr>
        <a:xfrm flipV="1">
          <a:off x="21323300" y="6639810"/>
          <a:ext cx="8382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39" name="投資及び出資金平均値テキスト"/>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0" name="フローチャート: 判断 739"/>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139471</xdr:rowOff>
    </xdr:from>
    <xdr:to>
      <xdr:col>111</xdr:col>
      <xdr:colOff>177800</xdr:colOff>
      <xdr:row>39</xdr:row>
      <xdr:rowOff>98878</xdr:rowOff>
    </xdr:to>
    <xdr:cxnSp macro="">
      <xdr:nvCxnSpPr>
        <xdr:cNvPr id="741" name="直線コネクタ 740"/>
        <xdr:cNvCxnSpPr/>
      </xdr:nvCxnSpPr>
      <xdr:spPr>
        <a:xfrm flipV="1">
          <a:off x="20434300" y="6654571"/>
          <a:ext cx="889000" cy="13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2" name="フローチャート: 判断 741"/>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3" name="テキスト ボックス 742"/>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5" name="フローチャート: 判断 744"/>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6" name="テキスト ボックス 745"/>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81374</xdr:rowOff>
    </xdr:from>
    <xdr:to>
      <xdr:col>102</xdr:col>
      <xdr:colOff>114300</xdr:colOff>
      <xdr:row>39</xdr:row>
      <xdr:rowOff>98878</xdr:rowOff>
    </xdr:to>
    <xdr:cxnSp macro="">
      <xdr:nvCxnSpPr>
        <xdr:cNvPr id="747" name="直線コネクタ 746"/>
        <xdr:cNvCxnSpPr/>
      </xdr:nvCxnSpPr>
      <xdr:spPr>
        <a:xfrm>
          <a:off x="18656300" y="6767924"/>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8" name="フローチャート: 判断 747"/>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49" name="テキスト ボックス 748"/>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0" name="フローチャート: 判断 749"/>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1" name="テキスト ボックス 750"/>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73910</xdr:rowOff>
    </xdr:from>
    <xdr:to>
      <xdr:col>116</xdr:col>
      <xdr:colOff>114300</xdr:colOff>
      <xdr:row>39</xdr:row>
      <xdr:rowOff>4060</xdr:rowOff>
    </xdr:to>
    <xdr:sp macro="" textlink="">
      <xdr:nvSpPr>
        <xdr:cNvPr id="757" name="楕円 756"/>
        <xdr:cNvSpPr/>
      </xdr:nvSpPr>
      <xdr:spPr>
        <a:xfrm>
          <a:off x="22110700" y="658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52337</xdr:rowOff>
    </xdr:from>
    <xdr:ext cx="469744" cy="259045"/>
    <xdr:sp macro="" textlink="">
      <xdr:nvSpPr>
        <xdr:cNvPr id="758" name="投資及び出資金該当値テキスト"/>
        <xdr:cNvSpPr txBox="1"/>
      </xdr:nvSpPr>
      <xdr:spPr>
        <a:xfrm>
          <a:off x="22212300" y="656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88671</xdr:rowOff>
    </xdr:from>
    <xdr:to>
      <xdr:col>112</xdr:col>
      <xdr:colOff>38100</xdr:colOff>
      <xdr:row>39</xdr:row>
      <xdr:rowOff>18821</xdr:rowOff>
    </xdr:to>
    <xdr:sp macro="" textlink="">
      <xdr:nvSpPr>
        <xdr:cNvPr id="759" name="楕円 758"/>
        <xdr:cNvSpPr/>
      </xdr:nvSpPr>
      <xdr:spPr>
        <a:xfrm>
          <a:off x="21272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9948</xdr:rowOff>
    </xdr:from>
    <xdr:ext cx="469744" cy="259045"/>
    <xdr:sp macro="" textlink="">
      <xdr:nvSpPr>
        <xdr:cNvPr id="760" name="テキスト ボックス 759"/>
        <xdr:cNvSpPr txBox="1"/>
      </xdr:nvSpPr>
      <xdr:spPr>
        <a:xfrm>
          <a:off x="21088428" y="66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30574</xdr:rowOff>
    </xdr:from>
    <xdr:to>
      <xdr:col>98</xdr:col>
      <xdr:colOff>38100</xdr:colOff>
      <xdr:row>39</xdr:row>
      <xdr:rowOff>132174</xdr:rowOff>
    </xdr:to>
    <xdr:sp macro="" textlink="">
      <xdr:nvSpPr>
        <xdr:cNvPr id="765" name="楕円 764"/>
        <xdr:cNvSpPr/>
      </xdr:nvSpPr>
      <xdr:spPr>
        <a:xfrm>
          <a:off x="18605500" y="67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123301</xdr:rowOff>
    </xdr:from>
    <xdr:ext cx="378565" cy="259045"/>
    <xdr:sp macro="" textlink="">
      <xdr:nvSpPr>
        <xdr:cNvPr id="766" name="テキスト ボックス 765"/>
        <xdr:cNvSpPr txBox="1"/>
      </xdr:nvSpPr>
      <xdr:spPr>
        <a:xfrm>
          <a:off x="18467017" y="6809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0" name="直線コネクタ 789"/>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3" name="貸付金最大値テキスト"/>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4" name="直線コネクタ 793"/>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81674</xdr:rowOff>
    </xdr:from>
    <xdr:to>
      <xdr:col>116</xdr:col>
      <xdr:colOff>63500</xdr:colOff>
      <xdr:row>58</xdr:row>
      <xdr:rowOff>100457</xdr:rowOff>
    </xdr:to>
    <xdr:cxnSp macro="">
      <xdr:nvCxnSpPr>
        <xdr:cNvPr id="795" name="直線コネクタ 794"/>
        <xdr:cNvCxnSpPr/>
      </xdr:nvCxnSpPr>
      <xdr:spPr>
        <a:xfrm flipV="1">
          <a:off x="21323300" y="10025774"/>
          <a:ext cx="8382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6" name="貸付金平均値テキスト"/>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7" name="フローチャート: 判断 796"/>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63195</xdr:rowOff>
    </xdr:from>
    <xdr:to>
      <xdr:col>111</xdr:col>
      <xdr:colOff>177800</xdr:colOff>
      <xdr:row>58</xdr:row>
      <xdr:rowOff>100457</xdr:rowOff>
    </xdr:to>
    <xdr:cxnSp macro="">
      <xdr:nvCxnSpPr>
        <xdr:cNvPr id="798" name="直線コネクタ 797"/>
        <xdr:cNvCxnSpPr/>
      </xdr:nvCxnSpPr>
      <xdr:spPr>
        <a:xfrm>
          <a:off x="20434300" y="10007295"/>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9" name="フローチャート: 判断 798"/>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0" name="テキスト ボックス 799"/>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63195</xdr:rowOff>
    </xdr:from>
    <xdr:to>
      <xdr:col>107</xdr:col>
      <xdr:colOff>50800</xdr:colOff>
      <xdr:row>58</xdr:row>
      <xdr:rowOff>79045</xdr:rowOff>
    </xdr:to>
    <xdr:cxnSp macro="">
      <xdr:nvCxnSpPr>
        <xdr:cNvPr id="801" name="直線コネクタ 800"/>
        <xdr:cNvCxnSpPr/>
      </xdr:nvCxnSpPr>
      <xdr:spPr>
        <a:xfrm flipV="1">
          <a:off x="19545300" y="10007295"/>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2" name="フローチャート: 判断 801"/>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3" name="テキスト ボックス 802"/>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31000</xdr:rowOff>
    </xdr:from>
    <xdr:to>
      <xdr:col>102</xdr:col>
      <xdr:colOff>114300</xdr:colOff>
      <xdr:row>58</xdr:row>
      <xdr:rowOff>79045</xdr:rowOff>
    </xdr:to>
    <xdr:cxnSp macro="">
      <xdr:nvCxnSpPr>
        <xdr:cNvPr id="804" name="直線コネクタ 803"/>
        <xdr:cNvCxnSpPr/>
      </xdr:nvCxnSpPr>
      <xdr:spPr>
        <a:xfrm>
          <a:off x="18656300" y="9975100"/>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5" name="フローチャート: 判断 804"/>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6" name="テキスト ボックス 805"/>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7" name="フローチャート: 判断 806"/>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08" name="テキスト ボックス 807"/>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30874</xdr:rowOff>
    </xdr:from>
    <xdr:to>
      <xdr:col>116</xdr:col>
      <xdr:colOff>114300</xdr:colOff>
      <xdr:row>58</xdr:row>
      <xdr:rowOff>132474</xdr:rowOff>
    </xdr:to>
    <xdr:sp macro="" textlink="">
      <xdr:nvSpPr>
        <xdr:cNvPr id="814" name="楕円 813"/>
        <xdr:cNvSpPr/>
      </xdr:nvSpPr>
      <xdr:spPr>
        <a:xfrm>
          <a:off x="22110700" y="99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9301</xdr:rowOff>
    </xdr:from>
    <xdr:ext cx="469744" cy="259045"/>
    <xdr:sp macro="" textlink="">
      <xdr:nvSpPr>
        <xdr:cNvPr id="815" name="貸付金該当値テキスト"/>
        <xdr:cNvSpPr txBox="1"/>
      </xdr:nvSpPr>
      <xdr:spPr>
        <a:xfrm>
          <a:off x="22212300" y="995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49657</xdr:rowOff>
    </xdr:from>
    <xdr:to>
      <xdr:col>112</xdr:col>
      <xdr:colOff>38100</xdr:colOff>
      <xdr:row>58</xdr:row>
      <xdr:rowOff>151257</xdr:rowOff>
    </xdr:to>
    <xdr:sp macro="" textlink="">
      <xdr:nvSpPr>
        <xdr:cNvPr id="816" name="楕円 815"/>
        <xdr:cNvSpPr/>
      </xdr:nvSpPr>
      <xdr:spPr>
        <a:xfrm>
          <a:off x="21272500" y="99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142384</xdr:rowOff>
    </xdr:from>
    <xdr:ext cx="469744" cy="259045"/>
    <xdr:sp macro="" textlink="">
      <xdr:nvSpPr>
        <xdr:cNvPr id="817" name="テキスト ボックス 816"/>
        <xdr:cNvSpPr txBox="1"/>
      </xdr:nvSpPr>
      <xdr:spPr>
        <a:xfrm>
          <a:off x="21088428" y="100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12395</xdr:rowOff>
    </xdr:from>
    <xdr:to>
      <xdr:col>107</xdr:col>
      <xdr:colOff>101600</xdr:colOff>
      <xdr:row>58</xdr:row>
      <xdr:rowOff>113995</xdr:rowOff>
    </xdr:to>
    <xdr:sp macro="" textlink="">
      <xdr:nvSpPr>
        <xdr:cNvPr id="818" name="楕円 817"/>
        <xdr:cNvSpPr/>
      </xdr:nvSpPr>
      <xdr:spPr>
        <a:xfrm>
          <a:off x="20383500" y="99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105122</xdr:rowOff>
    </xdr:from>
    <xdr:ext cx="469744" cy="259045"/>
    <xdr:sp macro="" textlink="">
      <xdr:nvSpPr>
        <xdr:cNvPr id="819" name="テキスト ボックス 818"/>
        <xdr:cNvSpPr txBox="1"/>
      </xdr:nvSpPr>
      <xdr:spPr>
        <a:xfrm>
          <a:off x="20199428" y="1004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28245</xdr:rowOff>
    </xdr:from>
    <xdr:to>
      <xdr:col>102</xdr:col>
      <xdr:colOff>165100</xdr:colOff>
      <xdr:row>58</xdr:row>
      <xdr:rowOff>129845</xdr:rowOff>
    </xdr:to>
    <xdr:sp macro="" textlink="">
      <xdr:nvSpPr>
        <xdr:cNvPr id="820" name="楕円 819"/>
        <xdr:cNvSpPr/>
      </xdr:nvSpPr>
      <xdr:spPr>
        <a:xfrm>
          <a:off x="19494500" y="99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120972</xdr:rowOff>
    </xdr:from>
    <xdr:ext cx="469744" cy="259045"/>
    <xdr:sp macro="" textlink="">
      <xdr:nvSpPr>
        <xdr:cNvPr id="821" name="テキスト ボックス 820"/>
        <xdr:cNvSpPr txBox="1"/>
      </xdr:nvSpPr>
      <xdr:spPr>
        <a:xfrm>
          <a:off x="19310428" y="1006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151650</xdr:rowOff>
    </xdr:from>
    <xdr:to>
      <xdr:col>98</xdr:col>
      <xdr:colOff>38100</xdr:colOff>
      <xdr:row>58</xdr:row>
      <xdr:rowOff>81800</xdr:rowOff>
    </xdr:to>
    <xdr:sp macro="" textlink="">
      <xdr:nvSpPr>
        <xdr:cNvPr id="822" name="楕円 821"/>
        <xdr:cNvSpPr/>
      </xdr:nvSpPr>
      <xdr:spPr>
        <a:xfrm>
          <a:off x="18605500" y="99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72927</xdr:rowOff>
    </xdr:from>
    <xdr:ext cx="469744" cy="259045"/>
    <xdr:sp macro="" textlink="">
      <xdr:nvSpPr>
        <xdr:cNvPr id="823" name="テキスト ボックス 822"/>
        <xdr:cNvSpPr txBox="1"/>
      </xdr:nvSpPr>
      <xdr:spPr>
        <a:xfrm>
          <a:off x="18421428" y="1001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8" name="直線コネクタ 847"/>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9" name="繰出金最小値テキスト"/>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0" name="直線コネクタ 849"/>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1" name="繰出金最大値テキスト"/>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2" name="直線コネクタ 851"/>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24371</xdr:rowOff>
    </xdr:from>
    <xdr:to>
      <xdr:col>116</xdr:col>
      <xdr:colOff>63500</xdr:colOff>
      <xdr:row>77</xdr:row>
      <xdr:rowOff>40602</xdr:rowOff>
    </xdr:to>
    <xdr:cxnSp macro="">
      <xdr:nvCxnSpPr>
        <xdr:cNvPr id="853" name="直線コネクタ 852"/>
        <xdr:cNvCxnSpPr/>
      </xdr:nvCxnSpPr>
      <xdr:spPr>
        <a:xfrm flipV="1">
          <a:off x="21323300" y="13226021"/>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4" name="繰出金平均値テキスト"/>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5" name="フローチャート: 判断 854"/>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40602</xdr:rowOff>
    </xdr:from>
    <xdr:to>
      <xdr:col>111</xdr:col>
      <xdr:colOff>177800</xdr:colOff>
      <xdr:row>77</xdr:row>
      <xdr:rowOff>40963</xdr:rowOff>
    </xdr:to>
    <xdr:cxnSp macro="">
      <xdr:nvCxnSpPr>
        <xdr:cNvPr id="856" name="直線コネクタ 855"/>
        <xdr:cNvCxnSpPr/>
      </xdr:nvCxnSpPr>
      <xdr:spPr>
        <a:xfrm flipV="1">
          <a:off x="20434300" y="13242252"/>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7" name="フローチャート: 判断 856"/>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58" name="テキスト ボックス 857"/>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40963</xdr:rowOff>
    </xdr:from>
    <xdr:to>
      <xdr:col>107</xdr:col>
      <xdr:colOff>50800</xdr:colOff>
      <xdr:row>77</xdr:row>
      <xdr:rowOff>63005</xdr:rowOff>
    </xdr:to>
    <xdr:cxnSp macro="">
      <xdr:nvCxnSpPr>
        <xdr:cNvPr id="859" name="直線コネクタ 858"/>
        <xdr:cNvCxnSpPr/>
      </xdr:nvCxnSpPr>
      <xdr:spPr>
        <a:xfrm flipV="1">
          <a:off x="19545300" y="13242613"/>
          <a:ext cx="8890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0" name="フローチャート: 判断 859"/>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1" name="テキスト ボックス 860"/>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37173</xdr:rowOff>
    </xdr:from>
    <xdr:to>
      <xdr:col>102</xdr:col>
      <xdr:colOff>114300</xdr:colOff>
      <xdr:row>77</xdr:row>
      <xdr:rowOff>63005</xdr:rowOff>
    </xdr:to>
    <xdr:cxnSp macro="">
      <xdr:nvCxnSpPr>
        <xdr:cNvPr id="862" name="直線コネクタ 861"/>
        <xdr:cNvCxnSpPr/>
      </xdr:nvCxnSpPr>
      <xdr:spPr>
        <a:xfrm>
          <a:off x="18656300" y="13238823"/>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3" name="フローチャート: 判断 862"/>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4" name="テキスト ボックス 863"/>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5" name="フローチャート: 判断 864"/>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66" name="テキスト ボックス 865"/>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145021</xdr:rowOff>
    </xdr:from>
    <xdr:to>
      <xdr:col>116</xdr:col>
      <xdr:colOff>114300</xdr:colOff>
      <xdr:row>77</xdr:row>
      <xdr:rowOff>75171</xdr:rowOff>
    </xdr:to>
    <xdr:sp macro="" textlink="">
      <xdr:nvSpPr>
        <xdr:cNvPr id="872" name="楕円 871"/>
        <xdr:cNvSpPr/>
      </xdr:nvSpPr>
      <xdr:spPr>
        <a:xfrm>
          <a:off x="22110700" y="131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123448</xdr:rowOff>
    </xdr:from>
    <xdr:ext cx="534377" cy="259045"/>
    <xdr:sp macro="" textlink="">
      <xdr:nvSpPr>
        <xdr:cNvPr id="873" name="繰出金該当値テキスト"/>
        <xdr:cNvSpPr txBox="1"/>
      </xdr:nvSpPr>
      <xdr:spPr>
        <a:xfrm>
          <a:off x="22212300" y="131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161252</xdr:rowOff>
    </xdr:from>
    <xdr:to>
      <xdr:col>112</xdr:col>
      <xdr:colOff>38100</xdr:colOff>
      <xdr:row>77</xdr:row>
      <xdr:rowOff>91402</xdr:rowOff>
    </xdr:to>
    <xdr:sp macro="" textlink="">
      <xdr:nvSpPr>
        <xdr:cNvPr id="874" name="楕円 873"/>
        <xdr:cNvSpPr/>
      </xdr:nvSpPr>
      <xdr:spPr>
        <a:xfrm>
          <a:off x="21272500" y="131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82529</xdr:rowOff>
    </xdr:from>
    <xdr:ext cx="534377" cy="259045"/>
    <xdr:sp macro="" textlink="">
      <xdr:nvSpPr>
        <xdr:cNvPr id="875" name="テキスト ボックス 874"/>
        <xdr:cNvSpPr txBox="1"/>
      </xdr:nvSpPr>
      <xdr:spPr>
        <a:xfrm>
          <a:off x="21056111" y="1328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161613</xdr:rowOff>
    </xdr:from>
    <xdr:to>
      <xdr:col>107</xdr:col>
      <xdr:colOff>101600</xdr:colOff>
      <xdr:row>77</xdr:row>
      <xdr:rowOff>91763</xdr:rowOff>
    </xdr:to>
    <xdr:sp macro="" textlink="">
      <xdr:nvSpPr>
        <xdr:cNvPr id="876" name="楕円 875"/>
        <xdr:cNvSpPr/>
      </xdr:nvSpPr>
      <xdr:spPr>
        <a:xfrm>
          <a:off x="20383500" y="131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82890</xdr:rowOff>
    </xdr:from>
    <xdr:ext cx="534377" cy="259045"/>
    <xdr:sp macro="" textlink="">
      <xdr:nvSpPr>
        <xdr:cNvPr id="877" name="テキスト ボックス 876"/>
        <xdr:cNvSpPr txBox="1"/>
      </xdr:nvSpPr>
      <xdr:spPr>
        <a:xfrm>
          <a:off x="20167111" y="1328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12205</xdr:rowOff>
    </xdr:from>
    <xdr:to>
      <xdr:col>102</xdr:col>
      <xdr:colOff>165100</xdr:colOff>
      <xdr:row>77</xdr:row>
      <xdr:rowOff>113805</xdr:rowOff>
    </xdr:to>
    <xdr:sp macro="" textlink="">
      <xdr:nvSpPr>
        <xdr:cNvPr id="878" name="楕円 877"/>
        <xdr:cNvSpPr/>
      </xdr:nvSpPr>
      <xdr:spPr>
        <a:xfrm>
          <a:off x="19494500" y="132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104932</xdr:rowOff>
    </xdr:from>
    <xdr:ext cx="534377" cy="259045"/>
    <xdr:sp macro="" textlink="">
      <xdr:nvSpPr>
        <xdr:cNvPr id="879" name="テキスト ボックス 878"/>
        <xdr:cNvSpPr txBox="1"/>
      </xdr:nvSpPr>
      <xdr:spPr>
        <a:xfrm>
          <a:off x="19278111" y="133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157823</xdr:rowOff>
    </xdr:from>
    <xdr:to>
      <xdr:col>98</xdr:col>
      <xdr:colOff>38100</xdr:colOff>
      <xdr:row>77</xdr:row>
      <xdr:rowOff>87973</xdr:rowOff>
    </xdr:to>
    <xdr:sp macro="" textlink="">
      <xdr:nvSpPr>
        <xdr:cNvPr id="880" name="楕円 879"/>
        <xdr:cNvSpPr/>
      </xdr:nvSpPr>
      <xdr:spPr>
        <a:xfrm>
          <a:off x="18605500" y="131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79100</xdr:rowOff>
    </xdr:from>
    <xdr:ext cx="534377" cy="259045"/>
    <xdr:sp macro="" textlink="">
      <xdr:nvSpPr>
        <xdr:cNvPr id="881" name="テキスト ボックス 880"/>
        <xdr:cNvSpPr txBox="1"/>
      </xdr:nvSpPr>
      <xdr:spPr>
        <a:xfrm>
          <a:off x="18389111" y="1328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普通建設事業費（うち新規整備）は、道の駅整備事業の事業完了等により前年度から大幅に減少し、類似団体平均を下回った。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竹田川周遊エリア整備事業等の大型事業が予定されていることや芦原温泉駅周辺整備事業等に係る地方債の元金償還が順次開始されることによる公債費の増加が見込まれるため、事業の取捨選択を行い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26,537
25,935
116.98
17,939,025
16,799,120
832,593
8,854,279
16,999,432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46355</xdr:rowOff>
    </xdr:from>
    <xdr:to>
      <xdr:col>24</xdr:col>
      <xdr:colOff>63500</xdr:colOff>
      <xdr:row>33</xdr:row>
      <xdr:rowOff>127508</xdr:rowOff>
    </xdr:to>
    <xdr:cxnSp macro="">
      <xdr:nvCxnSpPr>
        <xdr:cNvPr id="61" name="直線コネクタ 60"/>
        <xdr:cNvCxnSpPr/>
      </xdr:nvCxnSpPr>
      <xdr:spPr>
        <a:xfrm>
          <a:off x="3797300" y="5704205"/>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57404</xdr:rowOff>
    </xdr:from>
    <xdr:to>
      <xdr:col>19</xdr:col>
      <xdr:colOff>177800</xdr:colOff>
      <xdr:row>33</xdr:row>
      <xdr:rowOff>46355</xdr:rowOff>
    </xdr:to>
    <xdr:cxnSp macro="">
      <xdr:nvCxnSpPr>
        <xdr:cNvPr id="64" name="直線コネクタ 63"/>
        <xdr:cNvCxnSpPr/>
      </xdr:nvCxnSpPr>
      <xdr:spPr>
        <a:xfrm>
          <a:off x="2908300" y="5543804"/>
          <a:ext cx="8890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57404</xdr:rowOff>
    </xdr:from>
    <xdr:to>
      <xdr:col>15</xdr:col>
      <xdr:colOff>50800</xdr:colOff>
      <xdr:row>34</xdr:row>
      <xdr:rowOff>4064</xdr:rowOff>
    </xdr:to>
    <xdr:cxnSp macro="">
      <xdr:nvCxnSpPr>
        <xdr:cNvPr id="67" name="直線コネクタ 66"/>
        <xdr:cNvCxnSpPr/>
      </xdr:nvCxnSpPr>
      <xdr:spPr>
        <a:xfrm flipV="1">
          <a:off x="2019300" y="5543804"/>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46355</xdr:rowOff>
    </xdr:from>
    <xdr:to>
      <xdr:col>10</xdr:col>
      <xdr:colOff>114300</xdr:colOff>
      <xdr:row>34</xdr:row>
      <xdr:rowOff>4064</xdr:rowOff>
    </xdr:to>
    <xdr:cxnSp macro="">
      <xdr:nvCxnSpPr>
        <xdr:cNvPr id="70" name="直線コネクタ 69"/>
        <xdr:cNvCxnSpPr/>
      </xdr:nvCxnSpPr>
      <xdr:spPr>
        <a:xfrm>
          <a:off x="1130300" y="5704205"/>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76708</xdr:rowOff>
    </xdr:from>
    <xdr:to>
      <xdr:col>24</xdr:col>
      <xdr:colOff>114300</xdr:colOff>
      <xdr:row>34</xdr:row>
      <xdr:rowOff>6858</xdr:rowOff>
    </xdr:to>
    <xdr:sp macro="" textlink="">
      <xdr:nvSpPr>
        <xdr:cNvPr id="80" name="楕円 79"/>
        <xdr:cNvSpPr/>
      </xdr:nvSpPr>
      <xdr:spPr>
        <a:xfrm>
          <a:off x="4584700" y="57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99585</xdr:rowOff>
    </xdr:from>
    <xdr:ext cx="469744" cy="259045"/>
    <xdr:sp macro="" textlink="">
      <xdr:nvSpPr>
        <xdr:cNvPr id="81" name="議会費該当値テキスト"/>
        <xdr:cNvSpPr txBox="1"/>
      </xdr:nvSpPr>
      <xdr:spPr>
        <a:xfrm>
          <a:off x="4686300" y="558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167005</xdr:rowOff>
    </xdr:from>
    <xdr:to>
      <xdr:col>20</xdr:col>
      <xdr:colOff>38100</xdr:colOff>
      <xdr:row>33</xdr:row>
      <xdr:rowOff>97155</xdr:rowOff>
    </xdr:to>
    <xdr:sp macro="" textlink="">
      <xdr:nvSpPr>
        <xdr:cNvPr id="82" name="楕円 81"/>
        <xdr:cNvSpPr/>
      </xdr:nvSpPr>
      <xdr:spPr>
        <a:xfrm>
          <a:off x="3746500" y="5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113682</xdr:rowOff>
    </xdr:from>
    <xdr:ext cx="469744" cy="259045"/>
    <xdr:sp macro="" textlink="">
      <xdr:nvSpPr>
        <xdr:cNvPr id="83" name="テキスト ボックス 82"/>
        <xdr:cNvSpPr txBox="1"/>
      </xdr:nvSpPr>
      <xdr:spPr>
        <a:xfrm>
          <a:off x="3562428" y="54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6604</xdr:rowOff>
    </xdr:from>
    <xdr:to>
      <xdr:col>15</xdr:col>
      <xdr:colOff>101600</xdr:colOff>
      <xdr:row>32</xdr:row>
      <xdr:rowOff>108204</xdr:rowOff>
    </xdr:to>
    <xdr:sp macro="" textlink="">
      <xdr:nvSpPr>
        <xdr:cNvPr id="84" name="楕円 83"/>
        <xdr:cNvSpPr/>
      </xdr:nvSpPr>
      <xdr:spPr>
        <a:xfrm>
          <a:off x="2857500" y="54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124731</xdr:rowOff>
    </xdr:from>
    <xdr:ext cx="469744" cy="259045"/>
    <xdr:sp macro="" textlink="">
      <xdr:nvSpPr>
        <xdr:cNvPr id="85" name="テキスト ボックス 84"/>
        <xdr:cNvSpPr txBox="1"/>
      </xdr:nvSpPr>
      <xdr:spPr>
        <a:xfrm>
          <a:off x="2673428" y="52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124714</xdr:rowOff>
    </xdr:from>
    <xdr:to>
      <xdr:col>10</xdr:col>
      <xdr:colOff>165100</xdr:colOff>
      <xdr:row>34</xdr:row>
      <xdr:rowOff>54864</xdr:rowOff>
    </xdr:to>
    <xdr:sp macro="" textlink="">
      <xdr:nvSpPr>
        <xdr:cNvPr id="86" name="楕円 85"/>
        <xdr:cNvSpPr/>
      </xdr:nvSpPr>
      <xdr:spPr>
        <a:xfrm>
          <a:off x="1968500" y="578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71391</xdr:rowOff>
    </xdr:from>
    <xdr:ext cx="469744" cy="259045"/>
    <xdr:sp macro="" textlink="">
      <xdr:nvSpPr>
        <xdr:cNvPr id="87" name="テキスト ボックス 86"/>
        <xdr:cNvSpPr txBox="1"/>
      </xdr:nvSpPr>
      <xdr:spPr>
        <a:xfrm>
          <a:off x="1784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167005</xdr:rowOff>
    </xdr:from>
    <xdr:to>
      <xdr:col>6</xdr:col>
      <xdr:colOff>38100</xdr:colOff>
      <xdr:row>33</xdr:row>
      <xdr:rowOff>97155</xdr:rowOff>
    </xdr:to>
    <xdr:sp macro="" textlink="">
      <xdr:nvSpPr>
        <xdr:cNvPr id="88" name="楕円 87"/>
        <xdr:cNvSpPr/>
      </xdr:nvSpPr>
      <xdr:spPr>
        <a:xfrm>
          <a:off x="1079500" y="5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113682</xdr:rowOff>
    </xdr:from>
    <xdr:ext cx="469744" cy="259045"/>
    <xdr:sp macro="" textlink="">
      <xdr:nvSpPr>
        <xdr:cNvPr id="89" name="テキスト ボックス 88"/>
        <xdr:cNvSpPr txBox="1"/>
      </xdr:nvSpPr>
      <xdr:spPr>
        <a:xfrm>
          <a:off x="895428" y="54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82538</xdr:rowOff>
    </xdr:from>
    <xdr:to>
      <xdr:col>24</xdr:col>
      <xdr:colOff>63500</xdr:colOff>
      <xdr:row>56</xdr:row>
      <xdr:rowOff>87778</xdr:rowOff>
    </xdr:to>
    <xdr:cxnSp macro="">
      <xdr:nvCxnSpPr>
        <xdr:cNvPr id="118" name="直線コネクタ 117"/>
        <xdr:cNvCxnSpPr/>
      </xdr:nvCxnSpPr>
      <xdr:spPr>
        <a:xfrm flipV="1">
          <a:off x="3797300" y="9683738"/>
          <a:ext cx="8382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87778</xdr:rowOff>
    </xdr:from>
    <xdr:to>
      <xdr:col>19</xdr:col>
      <xdr:colOff>177800</xdr:colOff>
      <xdr:row>56</xdr:row>
      <xdr:rowOff>142165</xdr:rowOff>
    </xdr:to>
    <xdr:cxnSp macro="">
      <xdr:nvCxnSpPr>
        <xdr:cNvPr id="121" name="直線コネクタ 120"/>
        <xdr:cNvCxnSpPr/>
      </xdr:nvCxnSpPr>
      <xdr:spPr>
        <a:xfrm flipV="1">
          <a:off x="2908300" y="9688978"/>
          <a:ext cx="889000" cy="5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92963</xdr:rowOff>
    </xdr:from>
    <xdr:to>
      <xdr:col>15</xdr:col>
      <xdr:colOff>50800</xdr:colOff>
      <xdr:row>56</xdr:row>
      <xdr:rowOff>142165</xdr:rowOff>
    </xdr:to>
    <xdr:cxnSp macro="">
      <xdr:nvCxnSpPr>
        <xdr:cNvPr id="124" name="直線コネクタ 123"/>
        <xdr:cNvCxnSpPr/>
      </xdr:nvCxnSpPr>
      <xdr:spPr>
        <a:xfrm>
          <a:off x="2019300" y="9522713"/>
          <a:ext cx="889000" cy="22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92963</xdr:rowOff>
    </xdr:from>
    <xdr:to>
      <xdr:col>10</xdr:col>
      <xdr:colOff>114300</xdr:colOff>
      <xdr:row>57</xdr:row>
      <xdr:rowOff>153222</xdr:rowOff>
    </xdr:to>
    <xdr:cxnSp macro="">
      <xdr:nvCxnSpPr>
        <xdr:cNvPr id="127" name="直線コネクタ 126"/>
        <xdr:cNvCxnSpPr/>
      </xdr:nvCxnSpPr>
      <xdr:spPr>
        <a:xfrm flipV="1">
          <a:off x="1130300" y="9522713"/>
          <a:ext cx="889000" cy="40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31738</xdr:rowOff>
    </xdr:from>
    <xdr:to>
      <xdr:col>24</xdr:col>
      <xdr:colOff>114300</xdr:colOff>
      <xdr:row>56</xdr:row>
      <xdr:rowOff>133338</xdr:rowOff>
    </xdr:to>
    <xdr:sp macro="" textlink="">
      <xdr:nvSpPr>
        <xdr:cNvPr id="137" name="楕円 136"/>
        <xdr:cNvSpPr/>
      </xdr:nvSpPr>
      <xdr:spPr>
        <a:xfrm>
          <a:off x="4584700" y="963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54615</xdr:rowOff>
    </xdr:from>
    <xdr:ext cx="599010" cy="259045"/>
    <xdr:sp macro="" textlink="">
      <xdr:nvSpPr>
        <xdr:cNvPr id="138" name="総務費該当値テキスト"/>
        <xdr:cNvSpPr txBox="1"/>
      </xdr:nvSpPr>
      <xdr:spPr>
        <a:xfrm>
          <a:off x="4686300" y="948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36978</xdr:rowOff>
    </xdr:from>
    <xdr:to>
      <xdr:col>20</xdr:col>
      <xdr:colOff>38100</xdr:colOff>
      <xdr:row>56</xdr:row>
      <xdr:rowOff>138578</xdr:rowOff>
    </xdr:to>
    <xdr:sp macro="" textlink="">
      <xdr:nvSpPr>
        <xdr:cNvPr id="139" name="楕円 138"/>
        <xdr:cNvSpPr/>
      </xdr:nvSpPr>
      <xdr:spPr>
        <a:xfrm>
          <a:off x="3746500" y="96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155105</xdr:rowOff>
    </xdr:from>
    <xdr:ext cx="599010" cy="259045"/>
    <xdr:sp macro="" textlink="">
      <xdr:nvSpPr>
        <xdr:cNvPr id="140" name="テキスト ボックス 139"/>
        <xdr:cNvSpPr txBox="1"/>
      </xdr:nvSpPr>
      <xdr:spPr>
        <a:xfrm>
          <a:off x="3497795" y="941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91365</xdr:rowOff>
    </xdr:from>
    <xdr:to>
      <xdr:col>15</xdr:col>
      <xdr:colOff>101600</xdr:colOff>
      <xdr:row>57</xdr:row>
      <xdr:rowOff>21515</xdr:rowOff>
    </xdr:to>
    <xdr:sp macro="" textlink="">
      <xdr:nvSpPr>
        <xdr:cNvPr id="141" name="楕円 140"/>
        <xdr:cNvSpPr/>
      </xdr:nvSpPr>
      <xdr:spPr>
        <a:xfrm>
          <a:off x="2857500" y="969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38042</xdr:rowOff>
    </xdr:from>
    <xdr:ext cx="599010" cy="259045"/>
    <xdr:sp macro="" textlink="">
      <xdr:nvSpPr>
        <xdr:cNvPr id="142" name="テキスト ボックス 141"/>
        <xdr:cNvSpPr txBox="1"/>
      </xdr:nvSpPr>
      <xdr:spPr>
        <a:xfrm>
          <a:off x="2608795" y="94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42163</xdr:rowOff>
    </xdr:from>
    <xdr:to>
      <xdr:col>10</xdr:col>
      <xdr:colOff>165100</xdr:colOff>
      <xdr:row>55</xdr:row>
      <xdr:rowOff>143763</xdr:rowOff>
    </xdr:to>
    <xdr:sp macro="" textlink="">
      <xdr:nvSpPr>
        <xdr:cNvPr id="143" name="楕円 142"/>
        <xdr:cNvSpPr/>
      </xdr:nvSpPr>
      <xdr:spPr>
        <a:xfrm>
          <a:off x="1968500" y="94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134890</xdr:rowOff>
    </xdr:from>
    <xdr:ext cx="599010" cy="259045"/>
    <xdr:sp macro="" textlink="">
      <xdr:nvSpPr>
        <xdr:cNvPr id="144" name="テキスト ボックス 143"/>
        <xdr:cNvSpPr txBox="1"/>
      </xdr:nvSpPr>
      <xdr:spPr>
        <a:xfrm>
          <a:off x="1719795" y="956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102422</xdr:rowOff>
    </xdr:from>
    <xdr:to>
      <xdr:col>6</xdr:col>
      <xdr:colOff>38100</xdr:colOff>
      <xdr:row>58</xdr:row>
      <xdr:rowOff>32572</xdr:rowOff>
    </xdr:to>
    <xdr:sp macro="" textlink="">
      <xdr:nvSpPr>
        <xdr:cNvPr id="145" name="楕円 144"/>
        <xdr:cNvSpPr/>
      </xdr:nvSpPr>
      <xdr:spPr>
        <a:xfrm>
          <a:off x="1079500" y="98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23699</xdr:rowOff>
    </xdr:from>
    <xdr:ext cx="534377" cy="259045"/>
    <xdr:sp macro="" textlink="">
      <xdr:nvSpPr>
        <xdr:cNvPr id="146" name="テキスト ボックス 145"/>
        <xdr:cNvSpPr txBox="1"/>
      </xdr:nvSpPr>
      <xdr:spPr>
        <a:xfrm>
          <a:off x="863111" y="996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42349</xdr:rowOff>
    </xdr:from>
    <xdr:to>
      <xdr:col>24</xdr:col>
      <xdr:colOff>63500</xdr:colOff>
      <xdr:row>76</xdr:row>
      <xdr:rowOff>3172</xdr:rowOff>
    </xdr:to>
    <xdr:cxnSp macro="">
      <xdr:nvCxnSpPr>
        <xdr:cNvPr id="178" name="直線コネクタ 177"/>
        <xdr:cNvCxnSpPr/>
      </xdr:nvCxnSpPr>
      <xdr:spPr>
        <a:xfrm flipV="1">
          <a:off x="3797300" y="12901099"/>
          <a:ext cx="838200" cy="13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43307</xdr:rowOff>
    </xdr:from>
    <xdr:to>
      <xdr:col>19</xdr:col>
      <xdr:colOff>177800</xdr:colOff>
      <xdr:row>76</xdr:row>
      <xdr:rowOff>3172</xdr:rowOff>
    </xdr:to>
    <xdr:cxnSp macro="">
      <xdr:nvCxnSpPr>
        <xdr:cNvPr id="181" name="直線コネクタ 180"/>
        <xdr:cNvCxnSpPr/>
      </xdr:nvCxnSpPr>
      <xdr:spPr>
        <a:xfrm>
          <a:off x="2908300" y="12902057"/>
          <a:ext cx="889000" cy="13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43307</xdr:rowOff>
    </xdr:from>
    <xdr:to>
      <xdr:col>15</xdr:col>
      <xdr:colOff>50800</xdr:colOff>
      <xdr:row>76</xdr:row>
      <xdr:rowOff>80395</xdr:rowOff>
    </xdr:to>
    <xdr:cxnSp macro="">
      <xdr:nvCxnSpPr>
        <xdr:cNvPr id="184" name="直線コネクタ 183"/>
        <xdr:cNvCxnSpPr/>
      </xdr:nvCxnSpPr>
      <xdr:spPr>
        <a:xfrm flipV="1">
          <a:off x="2019300" y="12902057"/>
          <a:ext cx="889000" cy="20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80395</xdr:rowOff>
    </xdr:from>
    <xdr:to>
      <xdr:col>10</xdr:col>
      <xdr:colOff>114300</xdr:colOff>
      <xdr:row>76</xdr:row>
      <xdr:rowOff>165717</xdr:rowOff>
    </xdr:to>
    <xdr:cxnSp macro="">
      <xdr:nvCxnSpPr>
        <xdr:cNvPr id="187" name="直線コネクタ 186"/>
        <xdr:cNvCxnSpPr/>
      </xdr:nvCxnSpPr>
      <xdr:spPr>
        <a:xfrm flipV="1">
          <a:off x="1130300" y="13110595"/>
          <a:ext cx="889000" cy="8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89" name="テキスト ボックス 188"/>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1" name="テキスト ボックス 190"/>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162999</xdr:rowOff>
    </xdr:from>
    <xdr:to>
      <xdr:col>24</xdr:col>
      <xdr:colOff>114300</xdr:colOff>
      <xdr:row>75</xdr:row>
      <xdr:rowOff>93149</xdr:rowOff>
    </xdr:to>
    <xdr:sp macro="" textlink="">
      <xdr:nvSpPr>
        <xdr:cNvPr id="197" name="楕円 196"/>
        <xdr:cNvSpPr/>
      </xdr:nvSpPr>
      <xdr:spPr>
        <a:xfrm>
          <a:off x="4584700" y="1285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14426</xdr:rowOff>
    </xdr:from>
    <xdr:ext cx="599010" cy="259045"/>
    <xdr:sp macro="" textlink="">
      <xdr:nvSpPr>
        <xdr:cNvPr id="198" name="民生費該当値テキスト"/>
        <xdr:cNvSpPr txBox="1"/>
      </xdr:nvSpPr>
      <xdr:spPr>
        <a:xfrm>
          <a:off x="4686300" y="127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123821</xdr:rowOff>
    </xdr:from>
    <xdr:to>
      <xdr:col>20</xdr:col>
      <xdr:colOff>38100</xdr:colOff>
      <xdr:row>76</xdr:row>
      <xdr:rowOff>53972</xdr:rowOff>
    </xdr:to>
    <xdr:sp macro="" textlink="">
      <xdr:nvSpPr>
        <xdr:cNvPr id="199" name="楕円 198"/>
        <xdr:cNvSpPr/>
      </xdr:nvSpPr>
      <xdr:spPr>
        <a:xfrm>
          <a:off x="3746500" y="129825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70498</xdr:rowOff>
    </xdr:from>
    <xdr:ext cx="599010" cy="259045"/>
    <xdr:sp macro="" textlink="">
      <xdr:nvSpPr>
        <xdr:cNvPr id="200" name="テキスト ボックス 199"/>
        <xdr:cNvSpPr txBox="1"/>
      </xdr:nvSpPr>
      <xdr:spPr>
        <a:xfrm>
          <a:off x="3497795" y="1275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163957</xdr:rowOff>
    </xdr:from>
    <xdr:to>
      <xdr:col>15</xdr:col>
      <xdr:colOff>101600</xdr:colOff>
      <xdr:row>75</xdr:row>
      <xdr:rowOff>94107</xdr:rowOff>
    </xdr:to>
    <xdr:sp macro="" textlink="">
      <xdr:nvSpPr>
        <xdr:cNvPr id="201" name="楕円 200"/>
        <xdr:cNvSpPr/>
      </xdr:nvSpPr>
      <xdr:spPr>
        <a:xfrm>
          <a:off x="2857500" y="1285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110634</xdr:rowOff>
    </xdr:from>
    <xdr:ext cx="599010" cy="259045"/>
    <xdr:sp macro="" textlink="">
      <xdr:nvSpPr>
        <xdr:cNvPr id="202" name="テキスト ボックス 201"/>
        <xdr:cNvSpPr txBox="1"/>
      </xdr:nvSpPr>
      <xdr:spPr>
        <a:xfrm>
          <a:off x="2608795" y="1262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29595</xdr:rowOff>
    </xdr:from>
    <xdr:to>
      <xdr:col>10</xdr:col>
      <xdr:colOff>165100</xdr:colOff>
      <xdr:row>76</xdr:row>
      <xdr:rowOff>131195</xdr:rowOff>
    </xdr:to>
    <xdr:sp macro="" textlink="">
      <xdr:nvSpPr>
        <xdr:cNvPr id="203" name="楕円 202"/>
        <xdr:cNvSpPr/>
      </xdr:nvSpPr>
      <xdr:spPr>
        <a:xfrm>
          <a:off x="1968500" y="130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147721</xdr:rowOff>
    </xdr:from>
    <xdr:ext cx="599010" cy="259045"/>
    <xdr:sp macro="" textlink="">
      <xdr:nvSpPr>
        <xdr:cNvPr id="204" name="テキスト ボックス 203"/>
        <xdr:cNvSpPr txBox="1"/>
      </xdr:nvSpPr>
      <xdr:spPr>
        <a:xfrm>
          <a:off x="1719795" y="1283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114917</xdr:rowOff>
    </xdr:from>
    <xdr:to>
      <xdr:col>6</xdr:col>
      <xdr:colOff>38100</xdr:colOff>
      <xdr:row>77</xdr:row>
      <xdr:rowOff>45067</xdr:rowOff>
    </xdr:to>
    <xdr:sp macro="" textlink="">
      <xdr:nvSpPr>
        <xdr:cNvPr id="205" name="楕円 204"/>
        <xdr:cNvSpPr/>
      </xdr:nvSpPr>
      <xdr:spPr>
        <a:xfrm>
          <a:off x="1079500" y="131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61594</xdr:rowOff>
    </xdr:from>
    <xdr:ext cx="599010" cy="259045"/>
    <xdr:sp macro="" textlink="">
      <xdr:nvSpPr>
        <xdr:cNvPr id="206" name="テキスト ボックス 205"/>
        <xdr:cNvSpPr txBox="1"/>
      </xdr:nvSpPr>
      <xdr:spPr>
        <a:xfrm>
          <a:off x="830795" y="1292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48583</xdr:rowOff>
    </xdr:from>
    <xdr:to>
      <xdr:col>24</xdr:col>
      <xdr:colOff>63500</xdr:colOff>
      <xdr:row>97</xdr:row>
      <xdr:rowOff>137280</xdr:rowOff>
    </xdr:to>
    <xdr:cxnSp macro="">
      <xdr:nvCxnSpPr>
        <xdr:cNvPr id="236" name="直線コネクタ 235"/>
        <xdr:cNvCxnSpPr/>
      </xdr:nvCxnSpPr>
      <xdr:spPr>
        <a:xfrm>
          <a:off x="3797300" y="16679233"/>
          <a:ext cx="8382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48583</xdr:rowOff>
    </xdr:from>
    <xdr:to>
      <xdr:col>19</xdr:col>
      <xdr:colOff>177800</xdr:colOff>
      <xdr:row>97</xdr:row>
      <xdr:rowOff>115639</xdr:rowOff>
    </xdr:to>
    <xdr:cxnSp macro="">
      <xdr:nvCxnSpPr>
        <xdr:cNvPr id="239" name="直線コネクタ 238"/>
        <xdr:cNvCxnSpPr/>
      </xdr:nvCxnSpPr>
      <xdr:spPr>
        <a:xfrm flipV="1">
          <a:off x="2908300" y="16679233"/>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115639</xdr:rowOff>
    </xdr:from>
    <xdr:to>
      <xdr:col>15</xdr:col>
      <xdr:colOff>50800</xdr:colOff>
      <xdr:row>98</xdr:row>
      <xdr:rowOff>27133</xdr:rowOff>
    </xdr:to>
    <xdr:cxnSp macro="">
      <xdr:nvCxnSpPr>
        <xdr:cNvPr id="242" name="直線コネクタ 241"/>
        <xdr:cNvCxnSpPr/>
      </xdr:nvCxnSpPr>
      <xdr:spPr>
        <a:xfrm flipV="1">
          <a:off x="2019300" y="16746289"/>
          <a:ext cx="8890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27133</xdr:rowOff>
    </xdr:from>
    <xdr:to>
      <xdr:col>10</xdr:col>
      <xdr:colOff>114300</xdr:colOff>
      <xdr:row>98</xdr:row>
      <xdr:rowOff>92208</xdr:rowOff>
    </xdr:to>
    <xdr:cxnSp macro="">
      <xdr:nvCxnSpPr>
        <xdr:cNvPr id="245" name="直線コネクタ 244"/>
        <xdr:cNvCxnSpPr/>
      </xdr:nvCxnSpPr>
      <xdr:spPr>
        <a:xfrm flipV="1">
          <a:off x="1130300" y="16829233"/>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86480</xdr:rowOff>
    </xdr:from>
    <xdr:to>
      <xdr:col>24</xdr:col>
      <xdr:colOff>114300</xdr:colOff>
      <xdr:row>98</xdr:row>
      <xdr:rowOff>16630</xdr:rowOff>
    </xdr:to>
    <xdr:sp macro="" textlink="">
      <xdr:nvSpPr>
        <xdr:cNvPr id="255" name="楕円 254"/>
        <xdr:cNvSpPr/>
      </xdr:nvSpPr>
      <xdr:spPr>
        <a:xfrm>
          <a:off x="4584700" y="167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1407</xdr:rowOff>
    </xdr:from>
    <xdr:ext cx="534377" cy="259045"/>
    <xdr:sp macro="" textlink="">
      <xdr:nvSpPr>
        <xdr:cNvPr id="256" name="衛生費該当値テキスト"/>
        <xdr:cNvSpPr txBox="1"/>
      </xdr:nvSpPr>
      <xdr:spPr>
        <a:xfrm>
          <a:off x="4686300" y="1663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169233</xdr:rowOff>
    </xdr:from>
    <xdr:to>
      <xdr:col>20</xdr:col>
      <xdr:colOff>38100</xdr:colOff>
      <xdr:row>97</xdr:row>
      <xdr:rowOff>99383</xdr:rowOff>
    </xdr:to>
    <xdr:sp macro="" textlink="">
      <xdr:nvSpPr>
        <xdr:cNvPr id="257" name="楕円 256"/>
        <xdr:cNvSpPr/>
      </xdr:nvSpPr>
      <xdr:spPr>
        <a:xfrm>
          <a:off x="3746500" y="1662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90510</xdr:rowOff>
    </xdr:from>
    <xdr:ext cx="534377" cy="259045"/>
    <xdr:sp macro="" textlink="">
      <xdr:nvSpPr>
        <xdr:cNvPr id="258" name="テキスト ボックス 257"/>
        <xdr:cNvSpPr txBox="1"/>
      </xdr:nvSpPr>
      <xdr:spPr>
        <a:xfrm>
          <a:off x="3530111" y="167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64839</xdr:rowOff>
    </xdr:from>
    <xdr:to>
      <xdr:col>15</xdr:col>
      <xdr:colOff>101600</xdr:colOff>
      <xdr:row>97</xdr:row>
      <xdr:rowOff>166439</xdr:rowOff>
    </xdr:to>
    <xdr:sp macro="" textlink="">
      <xdr:nvSpPr>
        <xdr:cNvPr id="259" name="楕円 258"/>
        <xdr:cNvSpPr/>
      </xdr:nvSpPr>
      <xdr:spPr>
        <a:xfrm>
          <a:off x="2857500" y="166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157566</xdr:rowOff>
    </xdr:from>
    <xdr:ext cx="534377" cy="259045"/>
    <xdr:sp macro="" textlink="">
      <xdr:nvSpPr>
        <xdr:cNvPr id="260" name="テキスト ボックス 259"/>
        <xdr:cNvSpPr txBox="1"/>
      </xdr:nvSpPr>
      <xdr:spPr>
        <a:xfrm>
          <a:off x="2641111" y="167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147783</xdr:rowOff>
    </xdr:from>
    <xdr:to>
      <xdr:col>10</xdr:col>
      <xdr:colOff>165100</xdr:colOff>
      <xdr:row>98</xdr:row>
      <xdr:rowOff>77933</xdr:rowOff>
    </xdr:to>
    <xdr:sp macro="" textlink="">
      <xdr:nvSpPr>
        <xdr:cNvPr id="261" name="楕円 260"/>
        <xdr:cNvSpPr/>
      </xdr:nvSpPr>
      <xdr:spPr>
        <a:xfrm>
          <a:off x="1968500" y="1677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69060</xdr:rowOff>
    </xdr:from>
    <xdr:ext cx="534377" cy="259045"/>
    <xdr:sp macro="" textlink="">
      <xdr:nvSpPr>
        <xdr:cNvPr id="262" name="テキスト ボックス 261"/>
        <xdr:cNvSpPr txBox="1"/>
      </xdr:nvSpPr>
      <xdr:spPr>
        <a:xfrm>
          <a:off x="1752111" y="1687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41408</xdr:rowOff>
    </xdr:from>
    <xdr:to>
      <xdr:col>6</xdr:col>
      <xdr:colOff>38100</xdr:colOff>
      <xdr:row>98</xdr:row>
      <xdr:rowOff>143008</xdr:rowOff>
    </xdr:to>
    <xdr:sp macro="" textlink="">
      <xdr:nvSpPr>
        <xdr:cNvPr id="263" name="楕円 262"/>
        <xdr:cNvSpPr/>
      </xdr:nvSpPr>
      <xdr:spPr>
        <a:xfrm>
          <a:off x="1079500" y="1684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134135</xdr:rowOff>
    </xdr:from>
    <xdr:ext cx="534377" cy="259045"/>
    <xdr:sp macro="" textlink="">
      <xdr:nvSpPr>
        <xdr:cNvPr id="264" name="テキスト ボックス 263"/>
        <xdr:cNvSpPr txBox="1"/>
      </xdr:nvSpPr>
      <xdr:spPr>
        <a:xfrm>
          <a:off x="863111" y="1693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169745</xdr:rowOff>
    </xdr:from>
    <xdr:to>
      <xdr:col>55</xdr:col>
      <xdr:colOff>0</xdr:colOff>
      <xdr:row>38</xdr:row>
      <xdr:rowOff>2866</xdr:rowOff>
    </xdr:to>
    <xdr:cxnSp macro="">
      <xdr:nvCxnSpPr>
        <xdr:cNvPr id="295" name="直線コネクタ 294"/>
        <xdr:cNvCxnSpPr/>
      </xdr:nvCxnSpPr>
      <xdr:spPr>
        <a:xfrm flipV="1">
          <a:off x="9639300" y="651339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80264</xdr:rowOff>
    </xdr:from>
    <xdr:to>
      <xdr:col>50</xdr:col>
      <xdr:colOff>114300</xdr:colOff>
      <xdr:row>38</xdr:row>
      <xdr:rowOff>2866</xdr:rowOff>
    </xdr:to>
    <xdr:cxnSp macro="">
      <xdr:nvCxnSpPr>
        <xdr:cNvPr id="298" name="直線コネクタ 297"/>
        <xdr:cNvCxnSpPr/>
      </xdr:nvCxnSpPr>
      <xdr:spPr>
        <a:xfrm>
          <a:off x="8750300" y="6423914"/>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79937</xdr:rowOff>
    </xdr:from>
    <xdr:to>
      <xdr:col>45</xdr:col>
      <xdr:colOff>177800</xdr:colOff>
      <xdr:row>37</xdr:row>
      <xdr:rowOff>80264</xdr:rowOff>
    </xdr:to>
    <xdr:cxnSp macro="">
      <xdr:nvCxnSpPr>
        <xdr:cNvPr id="301" name="直線コネクタ 300"/>
        <xdr:cNvCxnSpPr/>
      </xdr:nvCxnSpPr>
      <xdr:spPr>
        <a:xfrm>
          <a:off x="7861300" y="642358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3" name="テキスト ボックス 302"/>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3193</xdr:rowOff>
    </xdr:from>
    <xdr:to>
      <xdr:col>41</xdr:col>
      <xdr:colOff>50800</xdr:colOff>
      <xdr:row>37</xdr:row>
      <xdr:rowOff>79937</xdr:rowOff>
    </xdr:to>
    <xdr:cxnSp macro="">
      <xdr:nvCxnSpPr>
        <xdr:cNvPr id="304" name="直線コネクタ 303"/>
        <xdr:cNvCxnSpPr/>
      </xdr:nvCxnSpPr>
      <xdr:spPr>
        <a:xfrm>
          <a:off x="6972300" y="6175393"/>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129702</xdr:rowOff>
    </xdr:from>
    <xdr:ext cx="469744" cy="259045"/>
    <xdr:sp macro="" textlink="">
      <xdr:nvSpPr>
        <xdr:cNvPr id="306" name="テキスト ボックス 305"/>
        <xdr:cNvSpPr txBox="1"/>
      </xdr:nvSpPr>
      <xdr:spPr>
        <a:xfrm>
          <a:off x="7626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148643</xdr:rowOff>
    </xdr:from>
    <xdr:ext cx="469744" cy="259045"/>
    <xdr:sp macro="" textlink="">
      <xdr:nvSpPr>
        <xdr:cNvPr id="308" name="テキスト ボックス 307"/>
        <xdr:cNvSpPr txBox="1"/>
      </xdr:nvSpPr>
      <xdr:spPr>
        <a:xfrm>
          <a:off x="6737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118945</xdr:rowOff>
    </xdr:from>
    <xdr:to>
      <xdr:col>55</xdr:col>
      <xdr:colOff>50800</xdr:colOff>
      <xdr:row>38</xdr:row>
      <xdr:rowOff>49095</xdr:rowOff>
    </xdr:to>
    <xdr:sp macro="" textlink="">
      <xdr:nvSpPr>
        <xdr:cNvPr id="314" name="楕円 313"/>
        <xdr:cNvSpPr/>
      </xdr:nvSpPr>
      <xdr:spPr>
        <a:xfrm>
          <a:off x="10426700" y="64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97372</xdr:rowOff>
    </xdr:from>
    <xdr:ext cx="378565" cy="259045"/>
    <xdr:sp macro="" textlink="">
      <xdr:nvSpPr>
        <xdr:cNvPr id="315" name="労働費該当値テキスト"/>
        <xdr:cNvSpPr txBox="1"/>
      </xdr:nvSpPr>
      <xdr:spPr>
        <a:xfrm>
          <a:off x="10528300" y="6441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123516</xdr:rowOff>
    </xdr:from>
    <xdr:to>
      <xdr:col>50</xdr:col>
      <xdr:colOff>165100</xdr:colOff>
      <xdr:row>38</xdr:row>
      <xdr:rowOff>53666</xdr:rowOff>
    </xdr:to>
    <xdr:sp macro="" textlink="">
      <xdr:nvSpPr>
        <xdr:cNvPr id="316" name="楕円 315"/>
        <xdr:cNvSpPr/>
      </xdr:nvSpPr>
      <xdr:spPr>
        <a:xfrm>
          <a:off x="9588500" y="646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44793</xdr:rowOff>
    </xdr:from>
    <xdr:ext cx="378565" cy="259045"/>
    <xdr:sp macro="" textlink="">
      <xdr:nvSpPr>
        <xdr:cNvPr id="317" name="テキスト ボックス 316"/>
        <xdr:cNvSpPr txBox="1"/>
      </xdr:nvSpPr>
      <xdr:spPr>
        <a:xfrm>
          <a:off x="9450017" y="655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29464</xdr:rowOff>
    </xdr:from>
    <xdr:to>
      <xdr:col>46</xdr:col>
      <xdr:colOff>38100</xdr:colOff>
      <xdr:row>37</xdr:row>
      <xdr:rowOff>131064</xdr:rowOff>
    </xdr:to>
    <xdr:sp macro="" textlink="">
      <xdr:nvSpPr>
        <xdr:cNvPr id="318" name="楕円 317"/>
        <xdr:cNvSpPr/>
      </xdr:nvSpPr>
      <xdr:spPr>
        <a:xfrm>
          <a:off x="8699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147591</xdr:rowOff>
    </xdr:from>
    <xdr:ext cx="469744" cy="259045"/>
    <xdr:sp macro="" textlink="">
      <xdr:nvSpPr>
        <xdr:cNvPr id="319" name="テキスト ボックス 318"/>
        <xdr:cNvSpPr txBox="1"/>
      </xdr:nvSpPr>
      <xdr:spPr>
        <a:xfrm>
          <a:off x="8515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29137</xdr:rowOff>
    </xdr:from>
    <xdr:to>
      <xdr:col>41</xdr:col>
      <xdr:colOff>101600</xdr:colOff>
      <xdr:row>37</xdr:row>
      <xdr:rowOff>130737</xdr:rowOff>
    </xdr:to>
    <xdr:sp macro="" textlink="">
      <xdr:nvSpPr>
        <xdr:cNvPr id="320" name="楕円 319"/>
        <xdr:cNvSpPr/>
      </xdr:nvSpPr>
      <xdr:spPr>
        <a:xfrm>
          <a:off x="7810500" y="63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147264</xdr:rowOff>
    </xdr:from>
    <xdr:ext cx="469744" cy="259045"/>
    <xdr:sp macro="" textlink="">
      <xdr:nvSpPr>
        <xdr:cNvPr id="321" name="テキスト ボックス 320"/>
        <xdr:cNvSpPr txBox="1"/>
      </xdr:nvSpPr>
      <xdr:spPr>
        <a:xfrm>
          <a:off x="7626428" y="614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123843</xdr:rowOff>
    </xdr:from>
    <xdr:to>
      <xdr:col>36</xdr:col>
      <xdr:colOff>165100</xdr:colOff>
      <xdr:row>36</xdr:row>
      <xdr:rowOff>53993</xdr:rowOff>
    </xdr:to>
    <xdr:sp macro="" textlink="">
      <xdr:nvSpPr>
        <xdr:cNvPr id="322" name="楕円 321"/>
        <xdr:cNvSpPr/>
      </xdr:nvSpPr>
      <xdr:spPr>
        <a:xfrm>
          <a:off x="6921500" y="61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70520</xdr:rowOff>
    </xdr:from>
    <xdr:ext cx="469744" cy="259045"/>
    <xdr:sp macro="" textlink="">
      <xdr:nvSpPr>
        <xdr:cNvPr id="323" name="テキスト ボックス 322"/>
        <xdr:cNvSpPr txBox="1"/>
      </xdr:nvSpPr>
      <xdr:spPr>
        <a:xfrm>
          <a:off x="6737428"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68644</xdr:rowOff>
    </xdr:from>
    <xdr:to>
      <xdr:col>55</xdr:col>
      <xdr:colOff>0</xdr:colOff>
      <xdr:row>55</xdr:row>
      <xdr:rowOff>134862</xdr:rowOff>
    </xdr:to>
    <xdr:cxnSp macro="">
      <xdr:nvCxnSpPr>
        <xdr:cNvPr id="352" name="直線コネクタ 351"/>
        <xdr:cNvCxnSpPr/>
      </xdr:nvCxnSpPr>
      <xdr:spPr>
        <a:xfrm>
          <a:off x="9639300" y="9498394"/>
          <a:ext cx="8382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3" name="農林水産業費平均値テキスト"/>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68644</xdr:rowOff>
    </xdr:from>
    <xdr:to>
      <xdr:col>50</xdr:col>
      <xdr:colOff>114300</xdr:colOff>
      <xdr:row>56</xdr:row>
      <xdr:rowOff>6998</xdr:rowOff>
    </xdr:to>
    <xdr:cxnSp macro="">
      <xdr:nvCxnSpPr>
        <xdr:cNvPr id="355" name="直線コネクタ 354"/>
        <xdr:cNvCxnSpPr/>
      </xdr:nvCxnSpPr>
      <xdr:spPr>
        <a:xfrm flipV="1">
          <a:off x="8750300" y="9498394"/>
          <a:ext cx="889000" cy="10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7" name="テキスト ボックス 356"/>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6998</xdr:rowOff>
    </xdr:from>
    <xdr:to>
      <xdr:col>45</xdr:col>
      <xdr:colOff>177800</xdr:colOff>
      <xdr:row>56</xdr:row>
      <xdr:rowOff>46717</xdr:rowOff>
    </xdr:to>
    <xdr:cxnSp macro="">
      <xdr:nvCxnSpPr>
        <xdr:cNvPr id="358" name="直線コネクタ 357"/>
        <xdr:cNvCxnSpPr/>
      </xdr:nvCxnSpPr>
      <xdr:spPr>
        <a:xfrm flipV="1">
          <a:off x="7861300" y="9608198"/>
          <a:ext cx="889000" cy="3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0" name="テキスト ボックス 359"/>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107562</xdr:rowOff>
    </xdr:from>
    <xdr:to>
      <xdr:col>41</xdr:col>
      <xdr:colOff>50800</xdr:colOff>
      <xdr:row>56</xdr:row>
      <xdr:rowOff>46717</xdr:rowOff>
    </xdr:to>
    <xdr:cxnSp macro="">
      <xdr:nvCxnSpPr>
        <xdr:cNvPr id="361" name="直線コネクタ 360"/>
        <xdr:cNvCxnSpPr/>
      </xdr:nvCxnSpPr>
      <xdr:spPr>
        <a:xfrm>
          <a:off x="6972300" y="9194412"/>
          <a:ext cx="889000" cy="45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26426</xdr:rowOff>
    </xdr:from>
    <xdr:ext cx="534377" cy="259045"/>
    <xdr:sp macro="" textlink="">
      <xdr:nvSpPr>
        <xdr:cNvPr id="363" name="テキスト ボックス 362"/>
        <xdr:cNvSpPr txBox="1"/>
      </xdr:nvSpPr>
      <xdr:spPr>
        <a:xfrm>
          <a:off x="7594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17568</xdr:rowOff>
    </xdr:from>
    <xdr:ext cx="534377" cy="259045"/>
    <xdr:sp macro="" textlink="">
      <xdr:nvSpPr>
        <xdr:cNvPr id="365" name="テキスト ボックス 364"/>
        <xdr:cNvSpPr txBox="1"/>
      </xdr:nvSpPr>
      <xdr:spPr>
        <a:xfrm>
          <a:off x="6705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84062</xdr:rowOff>
    </xdr:from>
    <xdr:to>
      <xdr:col>55</xdr:col>
      <xdr:colOff>50800</xdr:colOff>
      <xdr:row>56</xdr:row>
      <xdr:rowOff>14212</xdr:rowOff>
    </xdr:to>
    <xdr:sp macro="" textlink="">
      <xdr:nvSpPr>
        <xdr:cNvPr id="371" name="楕円 370"/>
        <xdr:cNvSpPr/>
      </xdr:nvSpPr>
      <xdr:spPr>
        <a:xfrm>
          <a:off x="10426700" y="95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106939</xdr:rowOff>
    </xdr:from>
    <xdr:ext cx="534377" cy="259045"/>
    <xdr:sp macro="" textlink="">
      <xdr:nvSpPr>
        <xdr:cNvPr id="372" name="農林水産業費該当値テキスト"/>
        <xdr:cNvSpPr txBox="1"/>
      </xdr:nvSpPr>
      <xdr:spPr>
        <a:xfrm>
          <a:off x="10528300" y="936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17844</xdr:rowOff>
    </xdr:from>
    <xdr:to>
      <xdr:col>50</xdr:col>
      <xdr:colOff>165100</xdr:colOff>
      <xdr:row>55</xdr:row>
      <xdr:rowOff>119444</xdr:rowOff>
    </xdr:to>
    <xdr:sp macro="" textlink="">
      <xdr:nvSpPr>
        <xdr:cNvPr id="373" name="楕円 372"/>
        <xdr:cNvSpPr/>
      </xdr:nvSpPr>
      <xdr:spPr>
        <a:xfrm>
          <a:off x="9588500" y="944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135971</xdr:rowOff>
    </xdr:from>
    <xdr:ext cx="534377" cy="259045"/>
    <xdr:sp macro="" textlink="">
      <xdr:nvSpPr>
        <xdr:cNvPr id="374" name="テキスト ボックス 373"/>
        <xdr:cNvSpPr txBox="1"/>
      </xdr:nvSpPr>
      <xdr:spPr>
        <a:xfrm>
          <a:off x="9372111" y="92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127648</xdr:rowOff>
    </xdr:from>
    <xdr:to>
      <xdr:col>46</xdr:col>
      <xdr:colOff>38100</xdr:colOff>
      <xdr:row>56</xdr:row>
      <xdr:rowOff>57798</xdr:rowOff>
    </xdr:to>
    <xdr:sp macro="" textlink="">
      <xdr:nvSpPr>
        <xdr:cNvPr id="375" name="楕円 374"/>
        <xdr:cNvSpPr/>
      </xdr:nvSpPr>
      <xdr:spPr>
        <a:xfrm>
          <a:off x="8699500" y="955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74325</xdr:rowOff>
    </xdr:from>
    <xdr:ext cx="534377" cy="259045"/>
    <xdr:sp macro="" textlink="">
      <xdr:nvSpPr>
        <xdr:cNvPr id="376" name="テキスト ボックス 375"/>
        <xdr:cNvSpPr txBox="1"/>
      </xdr:nvSpPr>
      <xdr:spPr>
        <a:xfrm>
          <a:off x="8483111" y="93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167367</xdr:rowOff>
    </xdr:from>
    <xdr:to>
      <xdr:col>41</xdr:col>
      <xdr:colOff>101600</xdr:colOff>
      <xdr:row>56</xdr:row>
      <xdr:rowOff>97517</xdr:rowOff>
    </xdr:to>
    <xdr:sp macro="" textlink="">
      <xdr:nvSpPr>
        <xdr:cNvPr id="377" name="楕円 376"/>
        <xdr:cNvSpPr/>
      </xdr:nvSpPr>
      <xdr:spPr>
        <a:xfrm>
          <a:off x="7810500" y="95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114044</xdr:rowOff>
    </xdr:from>
    <xdr:ext cx="534377" cy="259045"/>
    <xdr:sp macro="" textlink="">
      <xdr:nvSpPr>
        <xdr:cNvPr id="378" name="テキスト ボックス 377"/>
        <xdr:cNvSpPr txBox="1"/>
      </xdr:nvSpPr>
      <xdr:spPr>
        <a:xfrm>
          <a:off x="7594111" y="93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56762</xdr:rowOff>
    </xdr:from>
    <xdr:to>
      <xdr:col>36</xdr:col>
      <xdr:colOff>165100</xdr:colOff>
      <xdr:row>53</xdr:row>
      <xdr:rowOff>158362</xdr:rowOff>
    </xdr:to>
    <xdr:sp macro="" textlink="">
      <xdr:nvSpPr>
        <xdr:cNvPr id="379" name="楕円 378"/>
        <xdr:cNvSpPr/>
      </xdr:nvSpPr>
      <xdr:spPr>
        <a:xfrm>
          <a:off x="6921500" y="914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3439</xdr:rowOff>
    </xdr:from>
    <xdr:ext cx="534377" cy="259045"/>
    <xdr:sp macro="" textlink="">
      <xdr:nvSpPr>
        <xdr:cNvPr id="380" name="テキスト ボックス 379"/>
        <xdr:cNvSpPr txBox="1"/>
      </xdr:nvSpPr>
      <xdr:spPr>
        <a:xfrm>
          <a:off x="6705111" y="89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44279</xdr:rowOff>
    </xdr:from>
    <xdr:to>
      <xdr:col>55</xdr:col>
      <xdr:colOff>0</xdr:colOff>
      <xdr:row>76</xdr:row>
      <xdr:rowOff>45935</xdr:rowOff>
    </xdr:to>
    <xdr:cxnSp macro="">
      <xdr:nvCxnSpPr>
        <xdr:cNvPr id="409" name="直線コネクタ 408"/>
        <xdr:cNvCxnSpPr/>
      </xdr:nvCxnSpPr>
      <xdr:spPr>
        <a:xfrm>
          <a:off x="9639300" y="12903029"/>
          <a:ext cx="838200" cy="17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44279</xdr:rowOff>
    </xdr:from>
    <xdr:to>
      <xdr:col>50</xdr:col>
      <xdr:colOff>114300</xdr:colOff>
      <xdr:row>77</xdr:row>
      <xdr:rowOff>13342</xdr:rowOff>
    </xdr:to>
    <xdr:cxnSp macro="">
      <xdr:nvCxnSpPr>
        <xdr:cNvPr id="412" name="直線コネクタ 411"/>
        <xdr:cNvCxnSpPr/>
      </xdr:nvCxnSpPr>
      <xdr:spPr>
        <a:xfrm flipV="1">
          <a:off x="8750300" y="12903029"/>
          <a:ext cx="889000" cy="3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71062</xdr:rowOff>
    </xdr:from>
    <xdr:to>
      <xdr:col>45</xdr:col>
      <xdr:colOff>177800</xdr:colOff>
      <xdr:row>77</xdr:row>
      <xdr:rowOff>13342</xdr:rowOff>
    </xdr:to>
    <xdr:cxnSp macro="">
      <xdr:nvCxnSpPr>
        <xdr:cNvPr id="415" name="直線コネクタ 414"/>
        <xdr:cNvCxnSpPr/>
      </xdr:nvCxnSpPr>
      <xdr:spPr>
        <a:xfrm>
          <a:off x="7861300" y="13101262"/>
          <a:ext cx="889000" cy="11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71062</xdr:rowOff>
    </xdr:from>
    <xdr:to>
      <xdr:col>41</xdr:col>
      <xdr:colOff>50800</xdr:colOff>
      <xdr:row>76</xdr:row>
      <xdr:rowOff>154006</xdr:rowOff>
    </xdr:to>
    <xdr:cxnSp macro="">
      <xdr:nvCxnSpPr>
        <xdr:cNvPr id="418" name="直線コネクタ 417"/>
        <xdr:cNvCxnSpPr/>
      </xdr:nvCxnSpPr>
      <xdr:spPr>
        <a:xfrm flipV="1">
          <a:off x="6972300" y="13101262"/>
          <a:ext cx="8890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0" name="テキスト ボックス 419"/>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2" name="テキスト ボックス 421"/>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166585</xdr:rowOff>
    </xdr:from>
    <xdr:to>
      <xdr:col>55</xdr:col>
      <xdr:colOff>50800</xdr:colOff>
      <xdr:row>76</xdr:row>
      <xdr:rowOff>96735</xdr:rowOff>
    </xdr:to>
    <xdr:sp macro="" textlink="">
      <xdr:nvSpPr>
        <xdr:cNvPr id="428" name="楕円 427"/>
        <xdr:cNvSpPr/>
      </xdr:nvSpPr>
      <xdr:spPr>
        <a:xfrm>
          <a:off x="10426700" y="130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18013</xdr:rowOff>
    </xdr:from>
    <xdr:ext cx="534377" cy="259045"/>
    <xdr:sp macro="" textlink="">
      <xdr:nvSpPr>
        <xdr:cNvPr id="429" name="商工費該当値テキスト"/>
        <xdr:cNvSpPr txBox="1"/>
      </xdr:nvSpPr>
      <xdr:spPr>
        <a:xfrm>
          <a:off x="10528300" y="128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164929</xdr:rowOff>
    </xdr:from>
    <xdr:to>
      <xdr:col>50</xdr:col>
      <xdr:colOff>165100</xdr:colOff>
      <xdr:row>75</xdr:row>
      <xdr:rowOff>95079</xdr:rowOff>
    </xdr:to>
    <xdr:sp macro="" textlink="">
      <xdr:nvSpPr>
        <xdr:cNvPr id="430" name="楕円 429"/>
        <xdr:cNvSpPr/>
      </xdr:nvSpPr>
      <xdr:spPr>
        <a:xfrm>
          <a:off x="9588500" y="128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111606</xdr:rowOff>
    </xdr:from>
    <xdr:ext cx="534377" cy="259045"/>
    <xdr:sp macro="" textlink="">
      <xdr:nvSpPr>
        <xdr:cNvPr id="431" name="テキスト ボックス 430"/>
        <xdr:cNvSpPr txBox="1"/>
      </xdr:nvSpPr>
      <xdr:spPr>
        <a:xfrm>
          <a:off x="9372111" y="1262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133992</xdr:rowOff>
    </xdr:from>
    <xdr:to>
      <xdr:col>46</xdr:col>
      <xdr:colOff>38100</xdr:colOff>
      <xdr:row>77</xdr:row>
      <xdr:rowOff>64142</xdr:rowOff>
    </xdr:to>
    <xdr:sp macro="" textlink="">
      <xdr:nvSpPr>
        <xdr:cNvPr id="432" name="楕円 431"/>
        <xdr:cNvSpPr/>
      </xdr:nvSpPr>
      <xdr:spPr>
        <a:xfrm>
          <a:off x="8699500" y="131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55269</xdr:rowOff>
    </xdr:from>
    <xdr:ext cx="534377" cy="259045"/>
    <xdr:sp macro="" textlink="">
      <xdr:nvSpPr>
        <xdr:cNvPr id="433" name="テキスト ボックス 432"/>
        <xdr:cNvSpPr txBox="1"/>
      </xdr:nvSpPr>
      <xdr:spPr>
        <a:xfrm>
          <a:off x="8483111" y="1325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20262</xdr:rowOff>
    </xdr:from>
    <xdr:to>
      <xdr:col>41</xdr:col>
      <xdr:colOff>101600</xdr:colOff>
      <xdr:row>76</xdr:row>
      <xdr:rowOff>121862</xdr:rowOff>
    </xdr:to>
    <xdr:sp macro="" textlink="">
      <xdr:nvSpPr>
        <xdr:cNvPr id="434" name="楕円 433"/>
        <xdr:cNvSpPr/>
      </xdr:nvSpPr>
      <xdr:spPr>
        <a:xfrm>
          <a:off x="7810500" y="130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138390</xdr:rowOff>
    </xdr:from>
    <xdr:ext cx="534377" cy="259045"/>
    <xdr:sp macro="" textlink="">
      <xdr:nvSpPr>
        <xdr:cNvPr id="435" name="テキスト ボックス 434"/>
        <xdr:cNvSpPr txBox="1"/>
      </xdr:nvSpPr>
      <xdr:spPr>
        <a:xfrm>
          <a:off x="7594111" y="128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103206</xdr:rowOff>
    </xdr:from>
    <xdr:to>
      <xdr:col>36</xdr:col>
      <xdr:colOff>165100</xdr:colOff>
      <xdr:row>77</xdr:row>
      <xdr:rowOff>33356</xdr:rowOff>
    </xdr:to>
    <xdr:sp macro="" textlink="">
      <xdr:nvSpPr>
        <xdr:cNvPr id="436" name="楕円 435"/>
        <xdr:cNvSpPr/>
      </xdr:nvSpPr>
      <xdr:spPr>
        <a:xfrm>
          <a:off x="6921500" y="1313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49884</xdr:rowOff>
    </xdr:from>
    <xdr:ext cx="534377" cy="259045"/>
    <xdr:sp macro="" textlink="">
      <xdr:nvSpPr>
        <xdr:cNvPr id="437" name="テキスト ボックス 436"/>
        <xdr:cNvSpPr txBox="1"/>
      </xdr:nvSpPr>
      <xdr:spPr>
        <a:xfrm>
          <a:off x="6705111" y="1290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13551</xdr:rowOff>
    </xdr:from>
    <xdr:to>
      <xdr:col>55</xdr:col>
      <xdr:colOff>0</xdr:colOff>
      <xdr:row>95</xdr:row>
      <xdr:rowOff>75488</xdr:rowOff>
    </xdr:to>
    <xdr:cxnSp macro="">
      <xdr:nvCxnSpPr>
        <xdr:cNvPr id="467" name="直線コネクタ 466"/>
        <xdr:cNvCxnSpPr/>
      </xdr:nvCxnSpPr>
      <xdr:spPr>
        <a:xfrm>
          <a:off x="9639300" y="15444051"/>
          <a:ext cx="838200" cy="91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13551</xdr:rowOff>
    </xdr:from>
    <xdr:to>
      <xdr:col>50</xdr:col>
      <xdr:colOff>114300</xdr:colOff>
      <xdr:row>92</xdr:row>
      <xdr:rowOff>66980</xdr:rowOff>
    </xdr:to>
    <xdr:cxnSp macro="">
      <xdr:nvCxnSpPr>
        <xdr:cNvPr id="470" name="直線コネクタ 469"/>
        <xdr:cNvCxnSpPr/>
      </xdr:nvCxnSpPr>
      <xdr:spPr>
        <a:xfrm flipV="1">
          <a:off x="8750300" y="15444051"/>
          <a:ext cx="889000" cy="39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66980</xdr:rowOff>
    </xdr:from>
    <xdr:to>
      <xdr:col>45</xdr:col>
      <xdr:colOff>177800</xdr:colOff>
      <xdr:row>94</xdr:row>
      <xdr:rowOff>24473</xdr:rowOff>
    </xdr:to>
    <xdr:cxnSp macro="">
      <xdr:nvCxnSpPr>
        <xdr:cNvPr id="473" name="直線コネクタ 472"/>
        <xdr:cNvCxnSpPr/>
      </xdr:nvCxnSpPr>
      <xdr:spPr>
        <a:xfrm flipV="1">
          <a:off x="7861300" y="15840380"/>
          <a:ext cx="889000" cy="30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24473</xdr:rowOff>
    </xdr:from>
    <xdr:to>
      <xdr:col>41</xdr:col>
      <xdr:colOff>50800</xdr:colOff>
      <xdr:row>96</xdr:row>
      <xdr:rowOff>105690</xdr:rowOff>
    </xdr:to>
    <xdr:cxnSp macro="">
      <xdr:nvCxnSpPr>
        <xdr:cNvPr id="476" name="直線コネクタ 475"/>
        <xdr:cNvCxnSpPr/>
      </xdr:nvCxnSpPr>
      <xdr:spPr>
        <a:xfrm flipV="1">
          <a:off x="6972300" y="16140773"/>
          <a:ext cx="889000" cy="4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24688</xdr:rowOff>
    </xdr:from>
    <xdr:to>
      <xdr:col>55</xdr:col>
      <xdr:colOff>50800</xdr:colOff>
      <xdr:row>95</xdr:row>
      <xdr:rowOff>126288</xdr:rowOff>
    </xdr:to>
    <xdr:sp macro="" textlink="">
      <xdr:nvSpPr>
        <xdr:cNvPr id="486" name="楕円 485"/>
        <xdr:cNvSpPr/>
      </xdr:nvSpPr>
      <xdr:spPr>
        <a:xfrm>
          <a:off x="10426700" y="1631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47565</xdr:rowOff>
    </xdr:from>
    <xdr:ext cx="534377" cy="259045"/>
    <xdr:sp macro="" textlink="">
      <xdr:nvSpPr>
        <xdr:cNvPr id="487" name="土木費該当値テキスト"/>
        <xdr:cNvSpPr txBox="1"/>
      </xdr:nvSpPr>
      <xdr:spPr>
        <a:xfrm>
          <a:off x="10528300" y="1616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134201</xdr:rowOff>
    </xdr:from>
    <xdr:to>
      <xdr:col>50</xdr:col>
      <xdr:colOff>165100</xdr:colOff>
      <xdr:row>90</xdr:row>
      <xdr:rowOff>64351</xdr:rowOff>
    </xdr:to>
    <xdr:sp macro="" textlink="">
      <xdr:nvSpPr>
        <xdr:cNvPr id="488" name="楕円 487"/>
        <xdr:cNvSpPr/>
      </xdr:nvSpPr>
      <xdr:spPr>
        <a:xfrm>
          <a:off x="9588500" y="1539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80878</xdr:rowOff>
    </xdr:from>
    <xdr:ext cx="599010" cy="259045"/>
    <xdr:sp macro="" textlink="">
      <xdr:nvSpPr>
        <xdr:cNvPr id="489" name="テキスト ボックス 488"/>
        <xdr:cNvSpPr txBox="1"/>
      </xdr:nvSpPr>
      <xdr:spPr>
        <a:xfrm>
          <a:off x="9339795" y="151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16180</xdr:rowOff>
    </xdr:from>
    <xdr:to>
      <xdr:col>46</xdr:col>
      <xdr:colOff>38100</xdr:colOff>
      <xdr:row>92</xdr:row>
      <xdr:rowOff>117780</xdr:rowOff>
    </xdr:to>
    <xdr:sp macro="" textlink="">
      <xdr:nvSpPr>
        <xdr:cNvPr id="490" name="楕円 489"/>
        <xdr:cNvSpPr/>
      </xdr:nvSpPr>
      <xdr:spPr>
        <a:xfrm>
          <a:off x="8699500" y="157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134307</xdr:rowOff>
    </xdr:from>
    <xdr:ext cx="599010" cy="259045"/>
    <xdr:sp macro="" textlink="">
      <xdr:nvSpPr>
        <xdr:cNvPr id="491" name="テキスト ボックス 490"/>
        <xdr:cNvSpPr txBox="1"/>
      </xdr:nvSpPr>
      <xdr:spPr>
        <a:xfrm>
          <a:off x="8450795" y="155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145123</xdr:rowOff>
    </xdr:from>
    <xdr:to>
      <xdr:col>41</xdr:col>
      <xdr:colOff>101600</xdr:colOff>
      <xdr:row>94</xdr:row>
      <xdr:rowOff>75273</xdr:rowOff>
    </xdr:to>
    <xdr:sp macro="" textlink="">
      <xdr:nvSpPr>
        <xdr:cNvPr id="492" name="楕円 491"/>
        <xdr:cNvSpPr/>
      </xdr:nvSpPr>
      <xdr:spPr>
        <a:xfrm>
          <a:off x="7810500" y="1608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91800</xdr:rowOff>
    </xdr:from>
    <xdr:ext cx="534377" cy="259045"/>
    <xdr:sp macro="" textlink="">
      <xdr:nvSpPr>
        <xdr:cNvPr id="493" name="テキスト ボックス 492"/>
        <xdr:cNvSpPr txBox="1"/>
      </xdr:nvSpPr>
      <xdr:spPr>
        <a:xfrm>
          <a:off x="7594111" y="1586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54890</xdr:rowOff>
    </xdr:from>
    <xdr:to>
      <xdr:col>36</xdr:col>
      <xdr:colOff>165100</xdr:colOff>
      <xdr:row>96</xdr:row>
      <xdr:rowOff>156490</xdr:rowOff>
    </xdr:to>
    <xdr:sp macro="" textlink="">
      <xdr:nvSpPr>
        <xdr:cNvPr id="494" name="楕円 493"/>
        <xdr:cNvSpPr/>
      </xdr:nvSpPr>
      <xdr:spPr>
        <a:xfrm>
          <a:off x="6921500" y="165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1567</xdr:rowOff>
    </xdr:from>
    <xdr:ext cx="534377" cy="259045"/>
    <xdr:sp macro="" textlink="">
      <xdr:nvSpPr>
        <xdr:cNvPr id="495" name="テキスト ボックス 494"/>
        <xdr:cNvSpPr txBox="1"/>
      </xdr:nvSpPr>
      <xdr:spPr>
        <a:xfrm>
          <a:off x="6705111" y="162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29656</xdr:rowOff>
    </xdr:from>
    <xdr:to>
      <xdr:col>85</xdr:col>
      <xdr:colOff>127000</xdr:colOff>
      <xdr:row>38</xdr:row>
      <xdr:rowOff>48478</xdr:rowOff>
    </xdr:to>
    <xdr:cxnSp macro="">
      <xdr:nvCxnSpPr>
        <xdr:cNvPr id="526" name="直線コネクタ 525"/>
        <xdr:cNvCxnSpPr/>
      </xdr:nvCxnSpPr>
      <xdr:spPr>
        <a:xfrm flipV="1">
          <a:off x="15481300" y="6544756"/>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48478</xdr:rowOff>
    </xdr:from>
    <xdr:to>
      <xdr:col>81</xdr:col>
      <xdr:colOff>50800</xdr:colOff>
      <xdr:row>38</xdr:row>
      <xdr:rowOff>58057</xdr:rowOff>
    </xdr:to>
    <xdr:cxnSp macro="">
      <xdr:nvCxnSpPr>
        <xdr:cNvPr id="529" name="直線コネクタ 528"/>
        <xdr:cNvCxnSpPr/>
      </xdr:nvCxnSpPr>
      <xdr:spPr>
        <a:xfrm flipV="1">
          <a:off x="14592300" y="6563578"/>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32769</xdr:rowOff>
    </xdr:from>
    <xdr:to>
      <xdr:col>76</xdr:col>
      <xdr:colOff>114300</xdr:colOff>
      <xdr:row>38</xdr:row>
      <xdr:rowOff>58057</xdr:rowOff>
    </xdr:to>
    <xdr:cxnSp macro="">
      <xdr:nvCxnSpPr>
        <xdr:cNvPr id="532" name="直線コネクタ 531"/>
        <xdr:cNvCxnSpPr/>
      </xdr:nvCxnSpPr>
      <xdr:spPr>
        <a:xfrm>
          <a:off x="13703300" y="6547869"/>
          <a:ext cx="889000" cy="2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10693</xdr:rowOff>
    </xdr:from>
    <xdr:to>
      <xdr:col>71</xdr:col>
      <xdr:colOff>177800</xdr:colOff>
      <xdr:row>38</xdr:row>
      <xdr:rowOff>32769</xdr:rowOff>
    </xdr:to>
    <xdr:cxnSp macro="">
      <xdr:nvCxnSpPr>
        <xdr:cNvPr id="535" name="直線コネクタ 534"/>
        <xdr:cNvCxnSpPr/>
      </xdr:nvCxnSpPr>
      <xdr:spPr>
        <a:xfrm>
          <a:off x="12814300" y="6525793"/>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150306</xdr:rowOff>
    </xdr:from>
    <xdr:to>
      <xdr:col>85</xdr:col>
      <xdr:colOff>177800</xdr:colOff>
      <xdr:row>38</xdr:row>
      <xdr:rowOff>80456</xdr:rowOff>
    </xdr:to>
    <xdr:sp macro="" textlink="">
      <xdr:nvSpPr>
        <xdr:cNvPr id="545" name="楕円 544"/>
        <xdr:cNvSpPr/>
      </xdr:nvSpPr>
      <xdr:spPr>
        <a:xfrm>
          <a:off x="16268700" y="649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128733</xdr:rowOff>
    </xdr:from>
    <xdr:ext cx="534377" cy="259045"/>
    <xdr:sp macro="" textlink="">
      <xdr:nvSpPr>
        <xdr:cNvPr id="546" name="消防費該当値テキスト"/>
        <xdr:cNvSpPr txBox="1"/>
      </xdr:nvSpPr>
      <xdr:spPr>
        <a:xfrm>
          <a:off x="16370300" y="64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169128</xdr:rowOff>
    </xdr:from>
    <xdr:to>
      <xdr:col>81</xdr:col>
      <xdr:colOff>101600</xdr:colOff>
      <xdr:row>38</xdr:row>
      <xdr:rowOff>99278</xdr:rowOff>
    </xdr:to>
    <xdr:sp macro="" textlink="">
      <xdr:nvSpPr>
        <xdr:cNvPr id="547" name="楕円 546"/>
        <xdr:cNvSpPr/>
      </xdr:nvSpPr>
      <xdr:spPr>
        <a:xfrm>
          <a:off x="15430500" y="651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90405</xdr:rowOff>
    </xdr:from>
    <xdr:ext cx="534377" cy="259045"/>
    <xdr:sp macro="" textlink="">
      <xdr:nvSpPr>
        <xdr:cNvPr id="548" name="テキスト ボックス 547"/>
        <xdr:cNvSpPr txBox="1"/>
      </xdr:nvSpPr>
      <xdr:spPr>
        <a:xfrm>
          <a:off x="15214111" y="660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7257</xdr:rowOff>
    </xdr:from>
    <xdr:to>
      <xdr:col>76</xdr:col>
      <xdr:colOff>165100</xdr:colOff>
      <xdr:row>38</xdr:row>
      <xdr:rowOff>108857</xdr:rowOff>
    </xdr:to>
    <xdr:sp macro="" textlink="">
      <xdr:nvSpPr>
        <xdr:cNvPr id="549" name="楕円 548"/>
        <xdr:cNvSpPr/>
      </xdr:nvSpPr>
      <xdr:spPr>
        <a:xfrm>
          <a:off x="14541500" y="65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99984</xdr:rowOff>
    </xdr:from>
    <xdr:ext cx="534377" cy="259045"/>
    <xdr:sp macro="" textlink="">
      <xdr:nvSpPr>
        <xdr:cNvPr id="550" name="テキスト ボックス 549"/>
        <xdr:cNvSpPr txBox="1"/>
      </xdr:nvSpPr>
      <xdr:spPr>
        <a:xfrm>
          <a:off x="14325111" y="661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153420</xdr:rowOff>
    </xdr:from>
    <xdr:to>
      <xdr:col>72</xdr:col>
      <xdr:colOff>38100</xdr:colOff>
      <xdr:row>38</xdr:row>
      <xdr:rowOff>83570</xdr:rowOff>
    </xdr:to>
    <xdr:sp macro="" textlink="">
      <xdr:nvSpPr>
        <xdr:cNvPr id="551" name="楕円 550"/>
        <xdr:cNvSpPr/>
      </xdr:nvSpPr>
      <xdr:spPr>
        <a:xfrm>
          <a:off x="13652500" y="64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74696</xdr:rowOff>
    </xdr:from>
    <xdr:ext cx="534377" cy="259045"/>
    <xdr:sp macro="" textlink="">
      <xdr:nvSpPr>
        <xdr:cNvPr id="552" name="テキスト ボックス 551"/>
        <xdr:cNvSpPr txBox="1"/>
      </xdr:nvSpPr>
      <xdr:spPr>
        <a:xfrm>
          <a:off x="13436111" y="658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131344</xdr:rowOff>
    </xdr:from>
    <xdr:to>
      <xdr:col>67</xdr:col>
      <xdr:colOff>101600</xdr:colOff>
      <xdr:row>38</xdr:row>
      <xdr:rowOff>61494</xdr:rowOff>
    </xdr:to>
    <xdr:sp macro="" textlink="">
      <xdr:nvSpPr>
        <xdr:cNvPr id="553" name="楕円 552"/>
        <xdr:cNvSpPr/>
      </xdr:nvSpPr>
      <xdr:spPr>
        <a:xfrm>
          <a:off x="12763500" y="64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78021</xdr:rowOff>
    </xdr:from>
    <xdr:ext cx="534377" cy="259045"/>
    <xdr:sp macro="" textlink="">
      <xdr:nvSpPr>
        <xdr:cNvPr id="554" name="テキスト ボックス 553"/>
        <xdr:cNvSpPr txBox="1"/>
      </xdr:nvSpPr>
      <xdr:spPr>
        <a:xfrm>
          <a:off x="12547111" y="625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11423</xdr:rowOff>
    </xdr:from>
    <xdr:to>
      <xdr:col>85</xdr:col>
      <xdr:colOff>127000</xdr:colOff>
      <xdr:row>58</xdr:row>
      <xdr:rowOff>16931</xdr:rowOff>
    </xdr:to>
    <xdr:cxnSp macro="">
      <xdr:nvCxnSpPr>
        <xdr:cNvPr id="586" name="直線コネクタ 585"/>
        <xdr:cNvCxnSpPr/>
      </xdr:nvCxnSpPr>
      <xdr:spPr>
        <a:xfrm flipV="1">
          <a:off x="15481300" y="9955523"/>
          <a:ext cx="838200" cy="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121717</xdr:rowOff>
    </xdr:from>
    <xdr:to>
      <xdr:col>81</xdr:col>
      <xdr:colOff>50800</xdr:colOff>
      <xdr:row>58</xdr:row>
      <xdr:rowOff>16931</xdr:rowOff>
    </xdr:to>
    <xdr:cxnSp macro="">
      <xdr:nvCxnSpPr>
        <xdr:cNvPr id="589" name="直線コネクタ 588"/>
        <xdr:cNvCxnSpPr/>
      </xdr:nvCxnSpPr>
      <xdr:spPr>
        <a:xfrm>
          <a:off x="14592300" y="9894367"/>
          <a:ext cx="889000" cy="6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121717</xdr:rowOff>
    </xdr:from>
    <xdr:to>
      <xdr:col>76</xdr:col>
      <xdr:colOff>114300</xdr:colOff>
      <xdr:row>57</xdr:row>
      <xdr:rowOff>150825</xdr:rowOff>
    </xdr:to>
    <xdr:cxnSp macro="">
      <xdr:nvCxnSpPr>
        <xdr:cNvPr id="592" name="直線コネクタ 591"/>
        <xdr:cNvCxnSpPr/>
      </xdr:nvCxnSpPr>
      <xdr:spPr>
        <a:xfrm flipV="1">
          <a:off x="13703300" y="9894367"/>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150825</xdr:rowOff>
    </xdr:from>
    <xdr:to>
      <xdr:col>71</xdr:col>
      <xdr:colOff>177800</xdr:colOff>
      <xdr:row>58</xdr:row>
      <xdr:rowOff>7449</xdr:rowOff>
    </xdr:to>
    <xdr:cxnSp macro="">
      <xdr:nvCxnSpPr>
        <xdr:cNvPr id="595" name="直線コネクタ 594"/>
        <xdr:cNvCxnSpPr/>
      </xdr:nvCxnSpPr>
      <xdr:spPr>
        <a:xfrm flipV="1">
          <a:off x="12814300" y="9923475"/>
          <a:ext cx="889000" cy="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132073</xdr:rowOff>
    </xdr:from>
    <xdr:to>
      <xdr:col>85</xdr:col>
      <xdr:colOff>177800</xdr:colOff>
      <xdr:row>58</xdr:row>
      <xdr:rowOff>62223</xdr:rowOff>
    </xdr:to>
    <xdr:sp macro="" textlink="">
      <xdr:nvSpPr>
        <xdr:cNvPr id="605" name="楕円 604"/>
        <xdr:cNvSpPr/>
      </xdr:nvSpPr>
      <xdr:spPr>
        <a:xfrm>
          <a:off x="16268700" y="99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110500</xdr:rowOff>
    </xdr:from>
    <xdr:ext cx="534377" cy="259045"/>
    <xdr:sp macro="" textlink="">
      <xdr:nvSpPr>
        <xdr:cNvPr id="606" name="教育費該当値テキスト"/>
        <xdr:cNvSpPr txBox="1"/>
      </xdr:nvSpPr>
      <xdr:spPr>
        <a:xfrm>
          <a:off x="16370300" y="988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137581</xdr:rowOff>
    </xdr:from>
    <xdr:to>
      <xdr:col>81</xdr:col>
      <xdr:colOff>101600</xdr:colOff>
      <xdr:row>58</xdr:row>
      <xdr:rowOff>67731</xdr:rowOff>
    </xdr:to>
    <xdr:sp macro="" textlink="">
      <xdr:nvSpPr>
        <xdr:cNvPr id="607" name="楕円 606"/>
        <xdr:cNvSpPr/>
      </xdr:nvSpPr>
      <xdr:spPr>
        <a:xfrm>
          <a:off x="15430500" y="99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58858</xdr:rowOff>
    </xdr:from>
    <xdr:ext cx="534377" cy="259045"/>
    <xdr:sp macro="" textlink="">
      <xdr:nvSpPr>
        <xdr:cNvPr id="608" name="テキスト ボックス 607"/>
        <xdr:cNvSpPr txBox="1"/>
      </xdr:nvSpPr>
      <xdr:spPr>
        <a:xfrm>
          <a:off x="15214111" y="1000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70917</xdr:rowOff>
    </xdr:from>
    <xdr:to>
      <xdr:col>76</xdr:col>
      <xdr:colOff>165100</xdr:colOff>
      <xdr:row>58</xdr:row>
      <xdr:rowOff>1067</xdr:rowOff>
    </xdr:to>
    <xdr:sp macro="" textlink="">
      <xdr:nvSpPr>
        <xdr:cNvPr id="609" name="楕円 608"/>
        <xdr:cNvSpPr/>
      </xdr:nvSpPr>
      <xdr:spPr>
        <a:xfrm>
          <a:off x="14541500" y="984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163644</xdr:rowOff>
    </xdr:from>
    <xdr:ext cx="534377" cy="259045"/>
    <xdr:sp macro="" textlink="">
      <xdr:nvSpPr>
        <xdr:cNvPr id="610" name="テキスト ボックス 609"/>
        <xdr:cNvSpPr txBox="1"/>
      </xdr:nvSpPr>
      <xdr:spPr>
        <a:xfrm>
          <a:off x="14325111" y="99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100025</xdr:rowOff>
    </xdr:from>
    <xdr:to>
      <xdr:col>72</xdr:col>
      <xdr:colOff>38100</xdr:colOff>
      <xdr:row>58</xdr:row>
      <xdr:rowOff>30175</xdr:rowOff>
    </xdr:to>
    <xdr:sp macro="" textlink="">
      <xdr:nvSpPr>
        <xdr:cNvPr id="611" name="楕円 610"/>
        <xdr:cNvSpPr/>
      </xdr:nvSpPr>
      <xdr:spPr>
        <a:xfrm>
          <a:off x="13652500" y="98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21302</xdr:rowOff>
    </xdr:from>
    <xdr:ext cx="534377" cy="259045"/>
    <xdr:sp macro="" textlink="">
      <xdr:nvSpPr>
        <xdr:cNvPr id="612" name="テキスト ボックス 611"/>
        <xdr:cNvSpPr txBox="1"/>
      </xdr:nvSpPr>
      <xdr:spPr>
        <a:xfrm>
          <a:off x="13436111" y="99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128099</xdr:rowOff>
    </xdr:from>
    <xdr:to>
      <xdr:col>67</xdr:col>
      <xdr:colOff>101600</xdr:colOff>
      <xdr:row>58</xdr:row>
      <xdr:rowOff>58249</xdr:rowOff>
    </xdr:to>
    <xdr:sp macro="" textlink="">
      <xdr:nvSpPr>
        <xdr:cNvPr id="613" name="楕円 612"/>
        <xdr:cNvSpPr/>
      </xdr:nvSpPr>
      <xdr:spPr>
        <a:xfrm>
          <a:off x="12763500" y="99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49376</xdr:rowOff>
    </xdr:from>
    <xdr:ext cx="534377" cy="259045"/>
    <xdr:sp macro="" textlink="">
      <xdr:nvSpPr>
        <xdr:cNvPr id="614" name="テキスト ボックス 613"/>
        <xdr:cNvSpPr txBox="1"/>
      </xdr:nvSpPr>
      <xdr:spPr>
        <a:xfrm>
          <a:off x="12547111" y="99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146368</xdr:rowOff>
    </xdr:from>
    <xdr:to>
      <xdr:col>85</xdr:col>
      <xdr:colOff>127000</xdr:colOff>
      <xdr:row>79</xdr:row>
      <xdr:rowOff>41669</xdr:rowOff>
    </xdr:to>
    <xdr:cxnSp macro="">
      <xdr:nvCxnSpPr>
        <xdr:cNvPr id="643" name="直線コネクタ 642"/>
        <xdr:cNvCxnSpPr/>
      </xdr:nvCxnSpPr>
      <xdr:spPr>
        <a:xfrm flipV="1">
          <a:off x="15481300" y="13348018"/>
          <a:ext cx="838200" cy="23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160998</xdr:rowOff>
    </xdr:from>
    <xdr:to>
      <xdr:col>81</xdr:col>
      <xdr:colOff>50800</xdr:colOff>
      <xdr:row>79</xdr:row>
      <xdr:rowOff>41669</xdr:rowOff>
    </xdr:to>
    <xdr:cxnSp macro="">
      <xdr:nvCxnSpPr>
        <xdr:cNvPr id="646" name="直線コネクタ 645"/>
        <xdr:cNvCxnSpPr/>
      </xdr:nvCxnSpPr>
      <xdr:spPr>
        <a:xfrm>
          <a:off x="14592300" y="13534098"/>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160998</xdr:rowOff>
    </xdr:from>
    <xdr:to>
      <xdr:col>76</xdr:col>
      <xdr:colOff>114300</xdr:colOff>
      <xdr:row>79</xdr:row>
      <xdr:rowOff>33286</xdr:rowOff>
    </xdr:to>
    <xdr:cxnSp macro="">
      <xdr:nvCxnSpPr>
        <xdr:cNvPr id="649" name="直線コネクタ 648"/>
        <xdr:cNvCxnSpPr/>
      </xdr:nvCxnSpPr>
      <xdr:spPr>
        <a:xfrm flipV="1">
          <a:off x="13703300" y="13534098"/>
          <a:ext cx="889000" cy="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29820</xdr:rowOff>
    </xdr:from>
    <xdr:to>
      <xdr:col>71</xdr:col>
      <xdr:colOff>177800</xdr:colOff>
      <xdr:row>79</xdr:row>
      <xdr:rowOff>33286</xdr:rowOff>
    </xdr:to>
    <xdr:cxnSp macro="">
      <xdr:nvCxnSpPr>
        <xdr:cNvPr id="652" name="直線コネクタ 651"/>
        <xdr:cNvCxnSpPr/>
      </xdr:nvCxnSpPr>
      <xdr:spPr>
        <a:xfrm>
          <a:off x="12814300" y="13574370"/>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95568</xdr:rowOff>
    </xdr:from>
    <xdr:to>
      <xdr:col>85</xdr:col>
      <xdr:colOff>177800</xdr:colOff>
      <xdr:row>78</xdr:row>
      <xdr:rowOff>25718</xdr:rowOff>
    </xdr:to>
    <xdr:sp macro="" textlink="">
      <xdr:nvSpPr>
        <xdr:cNvPr id="662" name="楕円 661"/>
        <xdr:cNvSpPr/>
      </xdr:nvSpPr>
      <xdr:spPr>
        <a:xfrm>
          <a:off x="16268700" y="132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118445</xdr:rowOff>
    </xdr:from>
    <xdr:ext cx="469744" cy="259045"/>
    <xdr:sp macro="" textlink="">
      <xdr:nvSpPr>
        <xdr:cNvPr id="663" name="災害復旧費該当値テキスト"/>
        <xdr:cNvSpPr txBox="1"/>
      </xdr:nvSpPr>
      <xdr:spPr>
        <a:xfrm>
          <a:off x="16370300" y="131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162319</xdr:rowOff>
    </xdr:from>
    <xdr:to>
      <xdr:col>81</xdr:col>
      <xdr:colOff>101600</xdr:colOff>
      <xdr:row>79</xdr:row>
      <xdr:rowOff>92469</xdr:rowOff>
    </xdr:to>
    <xdr:sp macro="" textlink="">
      <xdr:nvSpPr>
        <xdr:cNvPr id="664" name="楕円 663"/>
        <xdr:cNvSpPr/>
      </xdr:nvSpPr>
      <xdr:spPr>
        <a:xfrm>
          <a:off x="15430500" y="135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83596</xdr:rowOff>
    </xdr:from>
    <xdr:ext cx="313932" cy="259045"/>
    <xdr:sp macro="" textlink="">
      <xdr:nvSpPr>
        <xdr:cNvPr id="665" name="テキスト ボックス 664"/>
        <xdr:cNvSpPr txBox="1"/>
      </xdr:nvSpPr>
      <xdr:spPr>
        <a:xfrm>
          <a:off x="15324333" y="13628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110198</xdr:rowOff>
    </xdr:from>
    <xdr:to>
      <xdr:col>76</xdr:col>
      <xdr:colOff>165100</xdr:colOff>
      <xdr:row>79</xdr:row>
      <xdr:rowOff>40348</xdr:rowOff>
    </xdr:to>
    <xdr:sp macro="" textlink="">
      <xdr:nvSpPr>
        <xdr:cNvPr id="666" name="楕円 665"/>
        <xdr:cNvSpPr/>
      </xdr:nvSpPr>
      <xdr:spPr>
        <a:xfrm>
          <a:off x="14541500" y="1348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31475</xdr:rowOff>
    </xdr:from>
    <xdr:ext cx="469744" cy="259045"/>
    <xdr:sp macro="" textlink="">
      <xdr:nvSpPr>
        <xdr:cNvPr id="667" name="テキスト ボックス 666"/>
        <xdr:cNvSpPr txBox="1"/>
      </xdr:nvSpPr>
      <xdr:spPr>
        <a:xfrm>
          <a:off x="14357428" y="1357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153936</xdr:rowOff>
    </xdr:from>
    <xdr:to>
      <xdr:col>72</xdr:col>
      <xdr:colOff>38100</xdr:colOff>
      <xdr:row>79</xdr:row>
      <xdr:rowOff>84086</xdr:rowOff>
    </xdr:to>
    <xdr:sp macro="" textlink="">
      <xdr:nvSpPr>
        <xdr:cNvPr id="668" name="楕円 667"/>
        <xdr:cNvSpPr/>
      </xdr:nvSpPr>
      <xdr:spPr>
        <a:xfrm>
          <a:off x="13652500" y="135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75213</xdr:rowOff>
    </xdr:from>
    <xdr:ext cx="378565" cy="259045"/>
    <xdr:sp macro="" textlink="">
      <xdr:nvSpPr>
        <xdr:cNvPr id="669" name="テキスト ボックス 668"/>
        <xdr:cNvSpPr txBox="1"/>
      </xdr:nvSpPr>
      <xdr:spPr>
        <a:xfrm>
          <a:off x="13514017" y="1361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150470</xdr:rowOff>
    </xdr:from>
    <xdr:to>
      <xdr:col>67</xdr:col>
      <xdr:colOff>101600</xdr:colOff>
      <xdr:row>79</xdr:row>
      <xdr:rowOff>80620</xdr:rowOff>
    </xdr:to>
    <xdr:sp macro="" textlink="">
      <xdr:nvSpPr>
        <xdr:cNvPr id="670" name="楕円 669"/>
        <xdr:cNvSpPr/>
      </xdr:nvSpPr>
      <xdr:spPr>
        <a:xfrm>
          <a:off x="12763500" y="135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71747</xdr:rowOff>
    </xdr:from>
    <xdr:ext cx="378565" cy="259045"/>
    <xdr:sp macro="" textlink="">
      <xdr:nvSpPr>
        <xdr:cNvPr id="671" name="テキスト ボックス 670"/>
        <xdr:cNvSpPr txBox="1"/>
      </xdr:nvSpPr>
      <xdr:spPr>
        <a:xfrm>
          <a:off x="12625017" y="13616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159308</xdr:rowOff>
    </xdr:from>
    <xdr:to>
      <xdr:col>85</xdr:col>
      <xdr:colOff>127000</xdr:colOff>
      <xdr:row>95</xdr:row>
      <xdr:rowOff>9564</xdr:rowOff>
    </xdr:to>
    <xdr:cxnSp macro="">
      <xdr:nvCxnSpPr>
        <xdr:cNvPr id="700" name="直線コネクタ 699"/>
        <xdr:cNvCxnSpPr/>
      </xdr:nvCxnSpPr>
      <xdr:spPr>
        <a:xfrm flipV="1">
          <a:off x="15481300" y="16275608"/>
          <a:ext cx="838200" cy="2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1" name="公債費平均値テキスト"/>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9564</xdr:rowOff>
    </xdr:from>
    <xdr:to>
      <xdr:col>81</xdr:col>
      <xdr:colOff>50800</xdr:colOff>
      <xdr:row>95</xdr:row>
      <xdr:rowOff>24651</xdr:rowOff>
    </xdr:to>
    <xdr:cxnSp macro="">
      <xdr:nvCxnSpPr>
        <xdr:cNvPr id="703" name="直線コネクタ 702"/>
        <xdr:cNvCxnSpPr/>
      </xdr:nvCxnSpPr>
      <xdr:spPr>
        <a:xfrm flipV="1">
          <a:off x="14592300" y="16297314"/>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5" name="テキスト ボックス 704"/>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24651</xdr:rowOff>
    </xdr:from>
    <xdr:to>
      <xdr:col>76</xdr:col>
      <xdr:colOff>114300</xdr:colOff>
      <xdr:row>95</xdr:row>
      <xdr:rowOff>64605</xdr:rowOff>
    </xdr:to>
    <xdr:cxnSp macro="">
      <xdr:nvCxnSpPr>
        <xdr:cNvPr id="706" name="直線コネクタ 705"/>
        <xdr:cNvCxnSpPr/>
      </xdr:nvCxnSpPr>
      <xdr:spPr>
        <a:xfrm flipV="1">
          <a:off x="13703300" y="16312401"/>
          <a:ext cx="889000" cy="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55550</xdr:rowOff>
    </xdr:from>
    <xdr:to>
      <xdr:col>71</xdr:col>
      <xdr:colOff>177800</xdr:colOff>
      <xdr:row>95</xdr:row>
      <xdr:rowOff>64605</xdr:rowOff>
    </xdr:to>
    <xdr:cxnSp macro="">
      <xdr:nvCxnSpPr>
        <xdr:cNvPr id="709" name="直線コネクタ 708"/>
        <xdr:cNvCxnSpPr/>
      </xdr:nvCxnSpPr>
      <xdr:spPr>
        <a:xfrm>
          <a:off x="12814300" y="16343300"/>
          <a:ext cx="8890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3" name="テキスト ボックス 712"/>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108508</xdr:rowOff>
    </xdr:from>
    <xdr:to>
      <xdr:col>85</xdr:col>
      <xdr:colOff>177800</xdr:colOff>
      <xdr:row>95</xdr:row>
      <xdr:rowOff>38658</xdr:rowOff>
    </xdr:to>
    <xdr:sp macro="" textlink="">
      <xdr:nvSpPr>
        <xdr:cNvPr id="719" name="楕円 718"/>
        <xdr:cNvSpPr/>
      </xdr:nvSpPr>
      <xdr:spPr>
        <a:xfrm>
          <a:off x="16268700" y="1622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131385</xdr:rowOff>
    </xdr:from>
    <xdr:ext cx="534377" cy="259045"/>
    <xdr:sp macro="" textlink="">
      <xdr:nvSpPr>
        <xdr:cNvPr id="720" name="公債費該当値テキスト"/>
        <xdr:cNvSpPr txBox="1"/>
      </xdr:nvSpPr>
      <xdr:spPr>
        <a:xfrm>
          <a:off x="16370300" y="1607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130214</xdr:rowOff>
    </xdr:from>
    <xdr:to>
      <xdr:col>81</xdr:col>
      <xdr:colOff>101600</xdr:colOff>
      <xdr:row>95</xdr:row>
      <xdr:rowOff>60364</xdr:rowOff>
    </xdr:to>
    <xdr:sp macro="" textlink="">
      <xdr:nvSpPr>
        <xdr:cNvPr id="721" name="楕円 720"/>
        <xdr:cNvSpPr/>
      </xdr:nvSpPr>
      <xdr:spPr>
        <a:xfrm>
          <a:off x="15430500" y="162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76891</xdr:rowOff>
    </xdr:from>
    <xdr:ext cx="534377" cy="259045"/>
    <xdr:sp macro="" textlink="">
      <xdr:nvSpPr>
        <xdr:cNvPr id="722" name="テキスト ボックス 721"/>
        <xdr:cNvSpPr txBox="1"/>
      </xdr:nvSpPr>
      <xdr:spPr>
        <a:xfrm>
          <a:off x="15214111" y="1602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145301</xdr:rowOff>
    </xdr:from>
    <xdr:to>
      <xdr:col>76</xdr:col>
      <xdr:colOff>165100</xdr:colOff>
      <xdr:row>95</xdr:row>
      <xdr:rowOff>75451</xdr:rowOff>
    </xdr:to>
    <xdr:sp macro="" textlink="">
      <xdr:nvSpPr>
        <xdr:cNvPr id="723" name="楕円 722"/>
        <xdr:cNvSpPr/>
      </xdr:nvSpPr>
      <xdr:spPr>
        <a:xfrm>
          <a:off x="14541500" y="162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66578</xdr:rowOff>
    </xdr:from>
    <xdr:ext cx="534377" cy="259045"/>
    <xdr:sp macro="" textlink="">
      <xdr:nvSpPr>
        <xdr:cNvPr id="724" name="テキスト ボックス 723"/>
        <xdr:cNvSpPr txBox="1"/>
      </xdr:nvSpPr>
      <xdr:spPr>
        <a:xfrm>
          <a:off x="14325111" y="163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13805</xdr:rowOff>
    </xdr:from>
    <xdr:to>
      <xdr:col>72</xdr:col>
      <xdr:colOff>38100</xdr:colOff>
      <xdr:row>95</xdr:row>
      <xdr:rowOff>115405</xdr:rowOff>
    </xdr:to>
    <xdr:sp macro="" textlink="">
      <xdr:nvSpPr>
        <xdr:cNvPr id="725" name="楕円 724"/>
        <xdr:cNvSpPr/>
      </xdr:nvSpPr>
      <xdr:spPr>
        <a:xfrm>
          <a:off x="13652500" y="163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106532</xdr:rowOff>
    </xdr:from>
    <xdr:ext cx="534377" cy="259045"/>
    <xdr:sp macro="" textlink="">
      <xdr:nvSpPr>
        <xdr:cNvPr id="726" name="テキスト ボックス 725"/>
        <xdr:cNvSpPr txBox="1"/>
      </xdr:nvSpPr>
      <xdr:spPr>
        <a:xfrm>
          <a:off x="13436111" y="1639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4750</xdr:rowOff>
    </xdr:from>
    <xdr:to>
      <xdr:col>67</xdr:col>
      <xdr:colOff>101600</xdr:colOff>
      <xdr:row>95</xdr:row>
      <xdr:rowOff>106350</xdr:rowOff>
    </xdr:to>
    <xdr:sp macro="" textlink="">
      <xdr:nvSpPr>
        <xdr:cNvPr id="727" name="楕円 726"/>
        <xdr:cNvSpPr/>
      </xdr:nvSpPr>
      <xdr:spPr>
        <a:xfrm>
          <a:off x="12763500" y="162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122877</xdr:rowOff>
    </xdr:from>
    <xdr:ext cx="534377" cy="259045"/>
    <xdr:sp macro="" textlink="">
      <xdr:nvSpPr>
        <xdr:cNvPr id="728" name="テキスト ボックス 727"/>
        <xdr:cNvSpPr txBox="1"/>
      </xdr:nvSpPr>
      <xdr:spPr>
        <a:xfrm>
          <a:off x="12547111" y="1606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衛生費については、ごみ処理等の業務を一部事務組合で実施しており、広域連携による経費の圧縮が図られているため、類似団体平均を大きく下回った。</a:t>
          </a:r>
        </a:p>
        <a:p>
          <a:r>
            <a:rPr kumimoji="1" lang="ja-JP" altLang="en-US" sz="1300">
              <a:latin typeface="ＭＳ Ｐゴシック" panose="020B0600070205080204" pitchFamily="50" charset="-128"/>
              <a:ea typeface="ＭＳ Ｐゴシック" panose="020B0600070205080204" pitchFamily="50" charset="-128"/>
            </a:rPr>
            <a:t>　また、道の駅整備事業の事業完了等により土木費は大幅に減少した。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竹田川周遊エリア整備事業等の大型事業が予定されていることによる土木費の増加や、芦原温泉駅周辺整備事業や道の駅整備事業等の大型事業実施のために発行した地方債の元金償還の開始に伴う公債費の増加が見込まれるため、その他の費目の抑制や財源確保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財政調整基金残高は、決算剰余金として</a:t>
          </a:r>
          <a:r>
            <a:rPr kumimoji="1" lang="en-US" altLang="ja-JP" sz="1300">
              <a:latin typeface="ＭＳ ゴシック" pitchFamily="49" charset="-128"/>
              <a:ea typeface="ＭＳ ゴシック" pitchFamily="49" charset="-128"/>
            </a:rPr>
            <a:t>591,089</a:t>
          </a:r>
          <a:r>
            <a:rPr kumimoji="1" lang="ja-JP" altLang="en-US" sz="1300">
              <a:latin typeface="ＭＳ ゴシック" pitchFamily="49" charset="-128"/>
              <a:ea typeface="ＭＳ ゴシック" pitchFamily="49" charset="-128"/>
            </a:rPr>
            <a:t>千円を積み立て、</a:t>
          </a:r>
          <a:r>
            <a:rPr kumimoji="1" lang="en-US" altLang="ja-JP" sz="1300">
              <a:latin typeface="ＭＳ ゴシック" pitchFamily="49" charset="-128"/>
              <a:ea typeface="ＭＳ ゴシック" pitchFamily="49" charset="-128"/>
            </a:rPr>
            <a:t>465,089</a:t>
          </a:r>
          <a:r>
            <a:rPr kumimoji="1" lang="ja-JP" altLang="en-US" sz="1300">
              <a:latin typeface="ＭＳ ゴシック" pitchFamily="49" charset="-128"/>
              <a:ea typeface="ＭＳ ゴシック" pitchFamily="49" charset="-128"/>
            </a:rPr>
            <a:t>千円を取り崩したため、前年度比</a:t>
          </a:r>
          <a:r>
            <a:rPr kumimoji="1" lang="en-US" altLang="ja-JP" sz="1300">
              <a:latin typeface="ＭＳ ゴシック" pitchFamily="49" charset="-128"/>
              <a:ea typeface="ＭＳ ゴシック" pitchFamily="49" charset="-128"/>
            </a:rPr>
            <a:t>0.81</a:t>
          </a:r>
          <a:r>
            <a:rPr kumimoji="1" lang="ja-JP" altLang="en-US" sz="1300">
              <a:latin typeface="ＭＳ ゴシック" pitchFamily="49" charset="-128"/>
              <a:ea typeface="ＭＳ ゴシック" pitchFamily="49" charset="-128"/>
            </a:rPr>
            <a:t>ポイントの増となった。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実質単年度収支は、特別交付税の増やふるさと納税の増による基金繰入金の増により黒字となった。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今後は、芦原温泉駅周辺整備事業、道の駅整備事業で発行した地方債の元金償還が順次開始されるため、財政調整基金の取り崩しが想定される。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一般会計では、特別交付税の増加やふるさと納税の増により基金繰入金が増加した一方で、助成金の返還金の受入の皆減により諸収入が減少したため、黒字額の比率が減少した。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国民健康保険特別会計では、一般被保険者医療給付費に係る事業費納付金の減により黒字額の比率が上昇した。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農業者労働災害共済特別会計では、共済給付金が減少したため、黒字額の比率が上昇した。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金利が上昇したことから利率見直し方式の借入金に係る利子が増加し、前年度比４百万円の増となった。また、芦原温泉駅周辺整備事業や農道保全対策事業の元金償還開始等により、元金は１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市中銀行等の借入の多くが利率見直し方式であり、今後も金利水準の動向に注意を払っていく必要がある。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合併特例事業債の発行限度額に到達し、発行ができなくなった。今後は過疎債等の有利な地方債を活用するとともに、事業の取捨選択を行い、地方債の発行抑制に努める。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ける一般会計等に係る地方債の現在高は、償還額が地方債発行額を上回ったことにより減少に転じた。今後も起債にあたっては、事業の取捨選択を行った上で、地方交付税で措置される地方債を活用し、充当可能財源等における基準財政需要額算入見込額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また、充当可能基金は、平成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２年度までは、財源補填のため財政調整基金を取り崩した影響により減少傾向にあったが、令和３年度以降は増加しており、令和５年度においても特別交付税の増やふるさと納税の増により増加した。</a:t>
          </a:r>
        </a:p>
        <a:p>
          <a:r>
            <a:rPr kumimoji="1" lang="ja-JP" altLang="en-US" sz="1400">
              <a:latin typeface="ＭＳ ゴシック" pitchFamily="49" charset="-128"/>
              <a:ea typeface="ＭＳ ゴシック" pitchFamily="49" charset="-128"/>
            </a:rPr>
            <a:t>　今後、芦原温泉駅周辺整備事業等による地方債の元金償還が順次開始され、財政調整基金による財源補填が想定されるため、事務事業の見直しを行い健全な財政運営に努める。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福井県あわら市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財政調整基金は、財源補填により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百万円を取り崩した一方で、決算余剰金分として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全体では、ふるさとあわらサポート基金で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百万円の積み立て等を行い、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芦原温泉駅周辺整備事業等による地方債の元金償還開始や公共施設の老朽化により、財政需要の高まりが想定されるため、健全な財政運営が継続できるよう計画的な基金管理を行う。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・地域振興基金：旧合併特例債を財源とする基金。市民の連帯の強化および共同のまちづくりを推進し、地域の振興を図る。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・ふるさとあわらサポート基金：ふるさと納税を財源とする基金。納税者の意向を政策に反映し、多様な人々の参加によるふるさとづくりを図る。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・福祉基金：在宅福祉の向上、生きがいづくり、ボランティア活動の活発化等高齢者、障害者および児童の保険および福祉に関する事業の推進を図る。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・学校施設整備基金：市立小中学校の施設整備に充てる。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・ふるさと創生基金：歴史、伝統、文化、産業等の特色を活かした独創的で個性的なまちづくりを図る。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・ふるさとあわらサポート基金：寄付者からのふるさと納税を積み立てたことにより増加した。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・福祉基金：視覚障害者誘導支援整備工事の事業費に充当したことにより減少した。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・学校施設整備基金：将来の学校施設の大規模改修に備えるために積み立てを行ったことにより増加した。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・ふるさと創生基金：創作の森美術館改修工事の事業費に充当したことにより減少した。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それぞれの目的を勘案し、今後の財政需要に備え、積み立てあるいは取崩しを検討する。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特別交付税の増等により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今後の財政需要の高まりにより、取り崩しを余儀なくされることが懸念されるが、中長期的な財政状況を見極め、財政運営上支障が生じないよう残高を確保する。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令和５年度の臨時財政対策債を償還するための基金の積み立てに要する経費の措置として、普通交付税が増額交付されたことにより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今後予測される償還状況を勘案し、財政運営上の負担軽減を図るための積み立て、あるいは取り崩しを検討する。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17939025</v>
      </c>
      <c r="BO4" s="371"/>
      <c r="BP4" s="371"/>
      <c r="BQ4" s="371"/>
      <c r="BR4" s="371"/>
      <c r="BS4" s="371"/>
      <c r="BT4" s="371"/>
      <c r="BU4" s="372"/>
      <c r="BV4" s="370">
        <v>19798410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9.4</v>
      </c>
      <c r="CU4" s="377"/>
      <c r="CV4" s="377"/>
      <c r="CW4" s="377"/>
      <c r="CX4" s="377"/>
      <c r="CY4" s="377"/>
      <c r="CZ4" s="377"/>
      <c r="DA4" s="378"/>
      <c r="DB4" s="376">
        <v>10.7</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16799120</v>
      </c>
      <c r="BO5" s="408"/>
      <c r="BP5" s="408"/>
      <c r="BQ5" s="408"/>
      <c r="BR5" s="408"/>
      <c r="BS5" s="408"/>
      <c r="BT5" s="408"/>
      <c r="BU5" s="409"/>
      <c r="BV5" s="407">
        <v>18806266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94.8</v>
      </c>
      <c r="CU5" s="405"/>
      <c r="CV5" s="405"/>
      <c r="CW5" s="405"/>
      <c r="CX5" s="405"/>
      <c r="CY5" s="405"/>
      <c r="CZ5" s="405"/>
      <c r="DA5" s="406"/>
      <c r="DB5" s="404">
        <v>89.9</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1139905</v>
      </c>
      <c r="BO6" s="408"/>
      <c r="BP6" s="408"/>
      <c r="BQ6" s="408"/>
      <c r="BR6" s="408"/>
      <c r="BS6" s="408"/>
      <c r="BT6" s="408"/>
      <c r="BU6" s="409"/>
      <c r="BV6" s="407">
        <v>992144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95.6</v>
      </c>
      <c r="CU6" s="445"/>
      <c r="CV6" s="445"/>
      <c r="CW6" s="445"/>
      <c r="CX6" s="445"/>
      <c r="CY6" s="445"/>
      <c r="CZ6" s="445"/>
      <c r="DA6" s="446"/>
      <c r="DB6" s="444">
        <v>91.7</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307312</v>
      </c>
      <c r="BO7" s="408"/>
      <c r="BP7" s="408"/>
      <c r="BQ7" s="408"/>
      <c r="BR7" s="408"/>
      <c r="BS7" s="408"/>
      <c r="BT7" s="408"/>
      <c r="BU7" s="409"/>
      <c r="BV7" s="407">
        <v>61958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8854279</v>
      </c>
      <c r="CU7" s="408"/>
      <c r="CV7" s="408"/>
      <c r="CW7" s="408"/>
      <c r="CX7" s="408"/>
      <c r="CY7" s="408"/>
      <c r="CZ7" s="408"/>
      <c r="DA7" s="409"/>
      <c r="DB7" s="407">
        <v>8729198</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832593</v>
      </c>
      <c r="BO8" s="408"/>
      <c r="BP8" s="408"/>
      <c r="BQ8" s="408"/>
      <c r="BR8" s="408"/>
      <c r="BS8" s="408"/>
      <c r="BT8" s="408"/>
      <c r="BU8" s="409"/>
      <c r="BV8" s="407">
        <v>930186</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0.56000000000000005</v>
      </c>
      <c r="CU8" s="448"/>
      <c r="CV8" s="448"/>
      <c r="CW8" s="448"/>
      <c r="CX8" s="448"/>
      <c r="CY8" s="448"/>
      <c r="CZ8" s="448"/>
      <c r="DA8" s="449"/>
      <c r="DB8" s="447">
        <v>0.56999999999999995</v>
      </c>
      <c r="DC8" s="448"/>
      <c r="DD8" s="448"/>
      <c r="DE8" s="448"/>
      <c r="DF8" s="448"/>
      <c r="DG8" s="448"/>
      <c r="DH8" s="448"/>
      <c r="DI8" s="449"/>
    </row>
    <row r="9" spans="1:119" ht="18.75" customHeight="1" thickBot="1">
      <c r="A9" s="181"/>
      <c r="B9" s="401" t="s">
        <v>107</v>
      </c>
      <c r="C9" s="402"/>
      <c r="D9" s="402"/>
      <c r="E9" s="402"/>
      <c r="F9" s="402"/>
      <c r="G9" s="402"/>
      <c r="H9" s="402"/>
      <c r="I9" s="402"/>
      <c r="J9" s="402"/>
      <c r="K9" s="450"/>
      <c r="L9" s="451" t="s">
        <v>108</v>
      </c>
      <c r="M9" s="452"/>
      <c r="N9" s="452"/>
      <c r="O9" s="452"/>
      <c r="P9" s="452"/>
      <c r="Q9" s="453"/>
      <c r="R9" s="454">
        <v>27524</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104</v>
      </c>
      <c r="AV9" s="440"/>
      <c r="AW9" s="440"/>
      <c r="AX9" s="440"/>
      <c r="AY9" s="441" t="s">
        <v>111</v>
      </c>
      <c r="AZ9" s="442"/>
      <c r="BA9" s="442"/>
      <c r="BB9" s="442"/>
      <c r="BC9" s="442"/>
      <c r="BD9" s="442"/>
      <c r="BE9" s="442"/>
      <c r="BF9" s="442"/>
      <c r="BG9" s="442"/>
      <c r="BH9" s="442"/>
      <c r="BI9" s="442"/>
      <c r="BJ9" s="442"/>
      <c r="BK9" s="442"/>
      <c r="BL9" s="442"/>
      <c r="BM9" s="443"/>
      <c r="BN9" s="407">
        <v>-95876</v>
      </c>
      <c r="BO9" s="408"/>
      <c r="BP9" s="408"/>
      <c r="BQ9" s="408"/>
      <c r="BR9" s="408"/>
      <c r="BS9" s="408"/>
      <c r="BT9" s="408"/>
      <c r="BU9" s="409"/>
      <c r="BV9" s="407">
        <v>-211060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13.2</v>
      </c>
      <c r="CU9" s="405"/>
      <c r="CV9" s="405"/>
      <c r="CW9" s="405"/>
      <c r="CX9" s="405"/>
      <c r="CY9" s="405"/>
      <c r="CZ9" s="405"/>
      <c r="DA9" s="406"/>
      <c r="DB9" s="404">
        <v>12.5</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113</v>
      </c>
      <c r="M10" s="437"/>
      <c r="N10" s="437"/>
      <c r="O10" s="437"/>
      <c r="P10" s="437"/>
      <c r="Q10" s="438"/>
      <c r="R10" s="458">
        <v>28729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591089</v>
      </c>
      <c r="BO10" s="408"/>
      <c r="BP10" s="408"/>
      <c r="BQ10" s="408"/>
      <c r="BR10" s="408"/>
      <c r="BS10" s="408"/>
      <c r="BT10" s="408"/>
      <c r="BU10" s="409"/>
      <c r="BV10" s="407">
        <v>1058434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26537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465089</v>
      </c>
      <c r="BO12" s="408"/>
      <c r="BP12" s="408"/>
      <c r="BQ12" s="408"/>
      <c r="BR12" s="408"/>
      <c r="BS12" s="408"/>
      <c r="BT12" s="408"/>
      <c r="BU12" s="409"/>
      <c r="BV12" s="407">
        <v>570434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25935</v>
      </c>
      <c r="S13" s="492"/>
      <c r="T13" s="492"/>
      <c r="U13" s="492"/>
      <c r="V13" s="493"/>
      <c r="W13" s="423" t="s">
        <v>131</v>
      </c>
      <c r="X13" s="424"/>
      <c r="Y13" s="424"/>
      <c r="Z13" s="424"/>
      <c r="AA13" s="424"/>
      <c r="AB13" s="414"/>
      <c r="AC13" s="458">
        <v>847</v>
      </c>
      <c r="AD13" s="459"/>
      <c r="AE13" s="459"/>
      <c r="AF13" s="459"/>
      <c r="AG13" s="501"/>
      <c r="AH13" s="458">
        <v>923</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30124</v>
      </c>
      <c r="BO13" s="408"/>
      <c r="BP13" s="408"/>
      <c r="BQ13" s="408"/>
      <c r="BR13" s="408"/>
      <c r="BS13" s="408"/>
      <c r="BT13" s="408"/>
      <c r="BU13" s="409"/>
      <c r="BV13" s="407">
        <v>276940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7.3</v>
      </c>
      <c r="CU13" s="405"/>
      <c r="CV13" s="405"/>
      <c r="CW13" s="405"/>
      <c r="CX13" s="405"/>
      <c r="CY13" s="405"/>
      <c r="CZ13" s="405"/>
      <c r="DA13" s="406"/>
      <c r="DB13" s="404">
        <v>7</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26900</v>
      </c>
      <c r="S14" s="492"/>
      <c r="T14" s="492"/>
      <c r="U14" s="492"/>
      <c r="V14" s="493"/>
      <c r="W14" s="397"/>
      <c r="X14" s="398"/>
      <c r="Y14" s="398"/>
      <c r="Z14" s="398"/>
      <c r="AA14" s="398"/>
      <c r="AB14" s="387"/>
      <c r="AC14" s="494">
        <v>6</v>
      </c>
      <c r="AD14" s="495"/>
      <c r="AE14" s="495"/>
      <c r="AF14" s="495"/>
      <c r="AG14" s="496"/>
      <c r="AH14" s="494">
        <v>6.2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23.6</v>
      </c>
      <c r="CU14" s="506"/>
      <c r="CV14" s="506"/>
      <c r="CW14" s="506"/>
      <c r="CX14" s="506"/>
      <c r="CY14" s="506"/>
      <c r="CZ14" s="506"/>
      <c r="DA14" s="507"/>
      <c r="DB14" s="505">
        <v>28</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26397</v>
      </c>
      <c r="S15" s="492"/>
      <c r="T15" s="492"/>
      <c r="U15" s="492"/>
      <c r="V15" s="493"/>
      <c r="W15" s="423" t="s">
        <v>137</v>
      </c>
      <c r="X15" s="424"/>
      <c r="Y15" s="424"/>
      <c r="Z15" s="424"/>
      <c r="AA15" s="424"/>
      <c r="AB15" s="414"/>
      <c r="AC15" s="458">
        <v>4651</v>
      </c>
      <c r="AD15" s="459"/>
      <c r="AE15" s="459"/>
      <c r="AF15" s="459"/>
      <c r="AG15" s="501"/>
      <c r="AH15" s="458">
        <v>4711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4257181</v>
      </c>
      <c r="BO15" s="371"/>
      <c r="BP15" s="371"/>
      <c r="BQ15" s="371"/>
      <c r="BR15" s="371"/>
      <c r="BS15" s="371"/>
      <c r="BT15" s="371"/>
      <c r="BU15" s="372"/>
      <c r="BV15" s="370">
        <v>4116037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32.9</v>
      </c>
      <c r="AD16" s="495"/>
      <c r="AE16" s="495"/>
      <c r="AF16" s="495"/>
      <c r="AG16" s="496"/>
      <c r="AH16" s="494">
        <v>31.5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7641028</v>
      </c>
      <c r="BO16" s="408"/>
      <c r="BP16" s="408"/>
      <c r="BQ16" s="408"/>
      <c r="BR16" s="408"/>
      <c r="BS16" s="408"/>
      <c r="BT16" s="408"/>
      <c r="BU16" s="409"/>
      <c r="BV16" s="407">
        <v>7451611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8620</v>
      </c>
      <c r="AD17" s="459"/>
      <c r="AE17" s="459"/>
      <c r="AF17" s="459"/>
      <c r="AG17" s="501"/>
      <c r="AH17" s="458">
        <v>9345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5396558</v>
      </c>
      <c r="BO17" s="408"/>
      <c r="BP17" s="408"/>
      <c r="BQ17" s="408"/>
      <c r="BR17" s="408"/>
      <c r="BS17" s="408"/>
      <c r="BT17" s="408"/>
      <c r="BU17" s="409"/>
      <c r="BV17" s="407">
        <v>5216105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116.98</v>
      </c>
      <c r="M18" s="531"/>
      <c r="N18" s="531"/>
      <c r="O18" s="531"/>
      <c r="P18" s="531"/>
      <c r="Q18" s="531"/>
      <c r="R18" s="532"/>
      <c r="S18" s="532"/>
      <c r="T18" s="532"/>
      <c r="U18" s="532"/>
      <c r="V18" s="533"/>
      <c r="W18" s="425"/>
      <c r="X18" s="426"/>
      <c r="Y18" s="426"/>
      <c r="Z18" s="426"/>
      <c r="AA18" s="426"/>
      <c r="AB18" s="417"/>
      <c r="AC18" s="534">
        <v>61.1</v>
      </c>
      <c r="AD18" s="535"/>
      <c r="AE18" s="535"/>
      <c r="AF18" s="535"/>
      <c r="AG18" s="536"/>
      <c r="AH18" s="534">
        <v>62.4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8552372</v>
      </c>
      <c r="BO18" s="408"/>
      <c r="BP18" s="408"/>
      <c r="BQ18" s="408"/>
      <c r="BR18" s="408"/>
      <c r="BS18" s="408"/>
      <c r="BT18" s="408"/>
      <c r="BU18" s="409"/>
      <c r="BV18" s="407">
        <v>8202032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235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11695691</v>
      </c>
      <c r="BO19" s="408"/>
      <c r="BP19" s="408"/>
      <c r="BQ19" s="408"/>
      <c r="BR19" s="408"/>
      <c r="BS19" s="408"/>
      <c r="BT19" s="408"/>
      <c r="BU19" s="409"/>
      <c r="BV19" s="407">
        <v>12032077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9933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16999432</v>
      </c>
      <c r="BO22" s="371"/>
      <c r="BP22" s="371"/>
      <c r="BQ22" s="371"/>
      <c r="BR22" s="371"/>
      <c r="BS22" s="371"/>
      <c r="BT22" s="371"/>
      <c r="BU22" s="372"/>
      <c r="BV22" s="370">
        <v>17520419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6257951</v>
      </c>
      <c r="BO23" s="408"/>
      <c r="BP23" s="408"/>
      <c r="BQ23" s="408"/>
      <c r="BR23" s="408"/>
      <c r="BS23" s="408"/>
      <c r="BT23" s="408"/>
      <c r="BU23" s="409"/>
      <c r="BV23" s="407">
        <v>6384957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8900</v>
      </c>
      <c r="R24" s="459"/>
      <c r="S24" s="459"/>
      <c r="T24" s="459"/>
      <c r="U24" s="459"/>
      <c r="V24" s="501"/>
      <c r="W24" s="553"/>
      <c r="X24" s="554"/>
      <c r="Y24" s="555"/>
      <c r="Z24" s="457" t="s">
        <v>162</v>
      </c>
      <c r="AA24" s="437"/>
      <c r="AB24" s="437"/>
      <c r="AC24" s="437"/>
      <c r="AD24" s="437"/>
      <c r="AE24" s="437"/>
      <c r="AF24" s="437"/>
      <c r="AG24" s="438"/>
      <c r="AH24" s="458">
        <v>282</v>
      </c>
      <c r="AI24" s="459"/>
      <c r="AJ24" s="459"/>
      <c r="AK24" s="459"/>
      <c r="AL24" s="501"/>
      <c r="AM24" s="458">
        <v>796368</v>
      </c>
      <c r="AN24" s="459"/>
      <c r="AO24" s="459"/>
      <c r="AP24" s="459"/>
      <c r="AQ24" s="459"/>
      <c r="AR24" s="501"/>
      <c r="AS24" s="458">
        <v>2824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10735429</v>
      </c>
      <c r="BO24" s="408"/>
      <c r="BP24" s="408"/>
      <c r="BQ24" s="408"/>
      <c r="BR24" s="408"/>
      <c r="BS24" s="408"/>
      <c r="BT24" s="408"/>
      <c r="BU24" s="409"/>
      <c r="BV24" s="407">
        <v>10743913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7000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737427</v>
      </c>
      <c r="BO25" s="371"/>
      <c r="BP25" s="371"/>
      <c r="BQ25" s="371"/>
      <c r="BR25" s="371"/>
      <c r="BS25" s="371"/>
      <c r="BT25" s="371"/>
      <c r="BU25" s="372"/>
      <c r="BV25" s="370">
        <v>597857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6000</v>
      </c>
      <c r="R26" s="459"/>
      <c r="S26" s="459"/>
      <c r="T26" s="459"/>
      <c r="U26" s="459"/>
      <c r="V26" s="501"/>
      <c r="W26" s="553"/>
      <c r="X26" s="554"/>
      <c r="Y26" s="555"/>
      <c r="Z26" s="457" t="s">
        <v>168</v>
      </c>
      <c r="AA26" s="559"/>
      <c r="AB26" s="559"/>
      <c r="AC26" s="559"/>
      <c r="AD26" s="559"/>
      <c r="AE26" s="559"/>
      <c r="AF26" s="559"/>
      <c r="AG26" s="560"/>
      <c r="AH26" s="458">
        <v>15</v>
      </c>
      <c r="AI26" s="459"/>
      <c r="AJ26" s="459"/>
      <c r="AK26" s="459"/>
      <c r="AL26" s="501"/>
      <c r="AM26" s="458">
        <v>37005</v>
      </c>
      <c r="AN26" s="459"/>
      <c r="AO26" s="459"/>
      <c r="AP26" s="459"/>
      <c r="AQ26" s="459"/>
      <c r="AR26" s="501"/>
      <c r="AS26" s="458">
        <v>2467</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4400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377372</v>
      </c>
      <c r="BO27" s="527"/>
      <c r="BP27" s="527"/>
      <c r="BQ27" s="527"/>
      <c r="BR27" s="527"/>
      <c r="BS27" s="527"/>
      <c r="BT27" s="527"/>
      <c r="BU27" s="528"/>
      <c r="BV27" s="526">
        <v>377368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3700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3880000</v>
      </c>
      <c r="BO28" s="371"/>
      <c r="BP28" s="371"/>
      <c r="BQ28" s="371"/>
      <c r="BR28" s="371"/>
      <c r="BS28" s="371"/>
      <c r="BT28" s="371"/>
      <c r="BU28" s="372"/>
      <c r="BV28" s="370">
        <v>3754000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14</v>
      </c>
      <c r="M29" s="459"/>
      <c r="N29" s="459"/>
      <c r="O29" s="459"/>
      <c r="P29" s="501"/>
      <c r="Q29" s="458">
        <v>3500</v>
      </c>
      <c r="R29" s="459"/>
      <c r="S29" s="459"/>
      <c r="T29" s="459"/>
      <c r="U29" s="459"/>
      <c r="V29" s="501"/>
      <c r="W29" s="556"/>
      <c r="X29" s="557"/>
      <c r="Y29" s="558"/>
      <c r="Z29" s="457" t="s">
        <v>177</v>
      </c>
      <c r="AA29" s="437"/>
      <c r="AB29" s="437"/>
      <c r="AC29" s="437"/>
      <c r="AD29" s="437"/>
      <c r="AE29" s="437"/>
      <c r="AF29" s="437"/>
      <c r="AG29" s="438"/>
      <c r="AH29" s="458">
        <v>282</v>
      </c>
      <c r="AI29" s="459"/>
      <c r="AJ29" s="459"/>
      <c r="AK29" s="459"/>
      <c r="AL29" s="501"/>
      <c r="AM29" s="458">
        <v>796368</v>
      </c>
      <c r="AN29" s="459"/>
      <c r="AO29" s="459"/>
      <c r="AP29" s="459"/>
      <c r="AQ29" s="459"/>
      <c r="AR29" s="501"/>
      <c r="AS29" s="458">
        <v>2824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373956</v>
      </c>
      <c r="BO29" s="408"/>
      <c r="BP29" s="408"/>
      <c r="BQ29" s="408"/>
      <c r="BR29" s="408"/>
      <c r="BS29" s="408"/>
      <c r="BT29" s="408"/>
      <c r="BU29" s="409"/>
      <c r="BV29" s="407">
        <v>315265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2597615</v>
      </c>
      <c r="BO30" s="527"/>
      <c r="BP30" s="527"/>
      <c r="BQ30" s="527"/>
      <c r="BR30" s="527"/>
      <c r="BS30" s="527"/>
      <c r="BT30" s="527"/>
      <c r="BU30" s="528"/>
      <c r="BV30" s="526">
        <v>2321145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嶺北消防組合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（公財）金津創作の森財団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農業者労働災害共済特別会計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IF('各会計、関係団体の財政状況及び健全化判断比率'!B31="","",'各会計、関係団体の財政状況及び健全化判断比率'!B31)</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福井県後期高齢者医療広域連合（一般会計）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f>IF(E36="","",C35+1)</f>
        <v>3</v>
      </c>
      <c r="D36" s="597"/>
      <c r="E36" s="598" t="str">
        <f>IF('各会計、関係団体の財政状況及び健全化判断比率'!B9="","",'各会計、関係団体の財政状況及び健全化判断比率'!B9)</f>
        <v>公共用地先行取得事業特別会計</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福井県後期高齢者医療広域連合（後期高齢者医療特別会計）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福井坂井地区広域市町村圏事務組合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福井県市町総合事務組合（一般会計）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福井県市町総合事務組合（交通災害共済事業特別会計）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福井県自治会館組合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坂井地区広域連合（一般会計）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坂井地区広域連合（代官山墓地特別会計）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坂井地区広域連合（介護保険特別会計）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RmoUdepCD0ENPtDCVbVSNeke7ZhVfjxMscDxK1334ODMD1fUHJjRrbJK7UsKzjinfsUvlaPDT9hXgFN3H+/MJg==" saltValue="at7MFKX/St9FiJ9hsAAcE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4462315</v>
      </c>
      <c r="S5" s="613"/>
      <c r="T5" s="613"/>
      <c r="U5" s="613"/>
      <c r="V5" s="613"/>
      <c r="W5" s="613"/>
      <c r="X5" s="613"/>
      <c r="Y5" s="614"/>
      <c r="Z5" s="615">
        <v>24.9</v>
      </c>
      <c r="AA5" s="615"/>
      <c r="AB5" s="615"/>
      <c r="AC5" s="615"/>
      <c r="AD5" s="616">
        <v>4462315</v>
      </c>
      <c r="AE5" s="616"/>
      <c r="AF5" s="616"/>
      <c r="AG5" s="616"/>
      <c r="AH5" s="616"/>
      <c r="AI5" s="616"/>
      <c r="AJ5" s="616"/>
      <c r="AK5" s="616"/>
      <c r="AL5" s="617">
        <v>49.9</v>
      </c>
      <c r="AM5" s="618"/>
      <c r="AN5" s="618"/>
      <c r="AO5" s="619"/>
      <c r="AP5" s="609" t="s">
        <v>216</v>
      </c>
      <c r="AQ5" s="610"/>
      <c r="AR5" s="610"/>
      <c r="AS5" s="610"/>
      <c r="AT5" s="610"/>
      <c r="AU5" s="610"/>
      <c r="AV5" s="610"/>
      <c r="AW5" s="610"/>
      <c r="AX5" s="610"/>
      <c r="AY5" s="610"/>
      <c r="AZ5" s="610"/>
      <c r="BA5" s="610"/>
      <c r="BB5" s="610"/>
      <c r="BC5" s="610"/>
      <c r="BD5" s="610"/>
      <c r="BE5" s="610"/>
      <c r="BF5" s="611"/>
      <c r="BG5" s="623">
        <v>4388473</v>
      </c>
      <c r="BH5" s="624"/>
      <c r="BI5" s="624"/>
      <c r="BJ5" s="624"/>
      <c r="BK5" s="624"/>
      <c r="BL5" s="624"/>
      <c r="BM5" s="624"/>
      <c r="BN5" s="625"/>
      <c r="BO5" s="626">
        <v>98.3</v>
      </c>
      <c r="BP5" s="626"/>
      <c r="BQ5" s="626"/>
      <c r="BR5" s="626"/>
      <c r="BS5" s="627">
        <v>92535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136224</v>
      </c>
      <c r="S6" s="624"/>
      <c r="T6" s="624"/>
      <c r="U6" s="624"/>
      <c r="V6" s="624"/>
      <c r="W6" s="624"/>
      <c r="X6" s="624"/>
      <c r="Y6" s="625"/>
      <c r="Z6" s="626">
        <v>0.8</v>
      </c>
      <c r="AA6" s="626"/>
      <c r="AB6" s="626"/>
      <c r="AC6" s="626"/>
      <c r="AD6" s="627">
        <v>136224</v>
      </c>
      <c r="AE6" s="627"/>
      <c r="AF6" s="627"/>
      <c r="AG6" s="627"/>
      <c r="AH6" s="627"/>
      <c r="AI6" s="627"/>
      <c r="AJ6" s="627"/>
      <c r="AK6" s="627"/>
      <c r="AL6" s="628">
        <v>1.5</v>
      </c>
      <c r="AM6" s="629"/>
      <c r="AN6" s="629"/>
      <c r="AO6" s="630"/>
      <c r="AP6" s="620" t="s">
        <v>221</v>
      </c>
      <c r="AQ6" s="621"/>
      <c r="AR6" s="621"/>
      <c r="AS6" s="621"/>
      <c r="AT6" s="621"/>
      <c r="AU6" s="621"/>
      <c r="AV6" s="621"/>
      <c r="AW6" s="621"/>
      <c r="AX6" s="621"/>
      <c r="AY6" s="621"/>
      <c r="AZ6" s="621"/>
      <c r="BA6" s="621"/>
      <c r="BB6" s="621"/>
      <c r="BC6" s="621"/>
      <c r="BD6" s="621"/>
      <c r="BE6" s="621"/>
      <c r="BF6" s="622"/>
      <c r="BG6" s="623">
        <v>4388473</v>
      </c>
      <c r="BH6" s="624"/>
      <c r="BI6" s="624"/>
      <c r="BJ6" s="624"/>
      <c r="BK6" s="624"/>
      <c r="BL6" s="624"/>
      <c r="BM6" s="624"/>
      <c r="BN6" s="625"/>
      <c r="BO6" s="626">
        <v>98.3</v>
      </c>
      <c r="BP6" s="626"/>
      <c r="BQ6" s="626"/>
      <c r="BR6" s="626"/>
      <c r="BS6" s="627">
        <v>92535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145476</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145476</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1259</v>
      </c>
      <c r="S7" s="624"/>
      <c r="T7" s="624"/>
      <c r="U7" s="624"/>
      <c r="V7" s="624"/>
      <c r="W7" s="624"/>
      <c r="X7" s="624"/>
      <c r="Y7" s="625"/>
      <c r="Z7" s="626">
        <v>0</v>
      </c>
      <c r="AA7" s="626"/>
      <c r="AB7" s="626"/>
      <c r="AC7" s="626"/>
      <c r="AD7" s="627">
        <v>1259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1734021</v>
      </c>
      <c r="BH7" s="624"/>
      <c r="BI7" s="624"/>
      <c r="BJ7" s="624"/>
      <c r="BK7" s="624"/>
      <c r="BL7" s="624"/>
      <c r="BM7" s="624"/>
      <c r="BN7" s="625"/>
      <c r="BO7" s="626">
        <v>38.9</v>
      </c>
      <c r="BP7" s="626"/>
      <c r="BQ7" s="626"/>
      <c r="BR7" s="626"/>
      <c r="BS7" s="627">
        <v>92535</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3317199</v>
      </c>
      <c r="CS7" s="624"/>
      <c r="CT7" s="624"/>
      <c r="CU7" s="624"/>
      <c r="CV7" s="624"/>
      <c r="CW7" s="624"/>
      <c r="CX7" s="624"/>
      <c r="CY7" s="625"/>
      <c r="CZ7" s="626">
        <v>19.7</v>
      </c>
      <c r="DA7" s="626"/>
      <c r="DB7" s="626"/>
      <c r="DC7" s="626"/>
      <c r="DD7" s="632">
        <v>13149</v>
      </c>
      <c r="DE7" s="624"/>
      <c r="DF7" s="624"/>
      <c r="DG7" s="624"/>
      <c r="DH7" s="624"/>
      <c r="DI7" s="624"/>
      <c r="DJ7" s="624"/>
      <c r="DK7" s="624"/>
      <c r="DL7" s="624"/>
      <c r="DM7" s="624"/>
      <c r="DN7" s="624"/>
      <c r="DO7" s="624"/>
      <c r="DP7" s="625"/>
      <c r="DQ7" s="632">
        <v>1938261</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25413</v>
      </c>
      <c r="S8" s="624"/>
      <c r="T8" s="624"/>
      <c r="U8" s="624"/>
      <c r="V8" s="624"/>
      <c r="W8" s="624"/>
      <c r="X8" s="624"/>
      <c r="Y8" s="625"/>
      <c r="Z8" s="626">
        <v>0.1</v>
      </c>
      <c r="AA8" s="626"/>
      <c r="AB8" s="626"/>
      <c r="AC8" s="626"/>
      <c r="AD8" s="627">
        <v>25413</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52994</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4994083</v>
      </c>
      <c r="CS8" s="624"/>
      <c r="CT8" s="624"/>
      <c r="CU8" s="624"/>
      <c r="CV8" s="624"/>
      <c r="CW8" s="624"/>
      <c r="CX8" s="624"/>
      <c r="CY8" s="625"/>
      <c r="CZ8" s="626">
        <v>29.7</v>
      </c>
      <c r="DA8" s="626"/>
      <c r="DB8" s="626"/>
      <c r="DC8" s="626"/>
      <c r="DD8" s="632">
        <v>3124</v>
      </c>
      <c r="DE8" s="624"/>
      <c r="DF8" s="624"/>
      <c r="DG8" s="624"/>
      <c r="DH8" s="624"/>
      <c r="DI8" s="624"/>
      <c r="DJ8" s="624"/>
      <c r="DK8" s="624"/>
      <c r="DL8" s="624"/>
      <c r="DM8" s="624"/>
      <c r="DN8" s="624"/>
      <c r="DO8" s="624"/>
      <c r="DP8" s="625"/>
      <c r="DQ8" s="632">
        <v>2587145</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26709</v>
      </c>
      <c r="S9" s="624"/>
      <c r="T9" s="624"/>
      <c r="U9" s="624"/>
      <c r="V9" s="624"/>
      <c r="W9" s="624"/>
      <c r="X9" s="624"/>
      <c r="Y9" s="625"/>
      <c r="Z9" s="626">
        <v>0.1</v>
      </c>
      <c r="AA9" s="626"/>
      <c r="AB9" s="626"/>
      <c r="AC9" s="626"/>
      <c r="AD9" s="627">
        <v>26709</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1315508</v>
      </c>
      <c r="BH9" s="624"/>
      <c r="BI9" s="624"/>
      <c r="BJ9" s="624"/>
      <c r="BK9" s="624"/>
      <c r="BL9" s="624"/>
      <c r="BM9" s="624"/>
      <c r="BN9" s="625"/>
      <c r="BO9" s="626">
        <v>29.5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879100</v>
      </c>
      <c r="CS9" s="624"/>
      <c r="CT9" s="624"/>
      <c r="CU9" s="624"/>
      <c r="CV9" s="624"/>
      <c r="CW9" s="624"/>
      <c r="CX9" s="624"/>
      <c r="CY9" s="625"/>
      <c r="CZ9" s="626">
        <v>5.2</v>
      </c>
      <c r="DA9" s="626"/>
      <c r="DB9" s="626"/>
      <c r="DC9" s="626"/>
      <c r="DD9" s="632">
        <v>615</v>
      </c>
      <c r="DE9" s="624"/>
      <c r="DF9" s="624"/>
      <c r="DG9" s="624"/>
      <c r="DH9" s="624"/>
      <c r="DI9" s="624"/>
      <c r="DJ9" s="624"/>
      <c r="DK9" s="624"/>
      <c r="DL9" s="624"/>
      <c r="DM9" s="624"/>
      <c r="DN9" s="624"/>
      <c r="DO9" s="624"/>
      <c r="DP9" s="625"/>
      <c r="DQ9" s="632">
        <v>734206</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98764</v>
      </c>
      <c r="BH10" s="624"/>
      <c r="BI10" s="624"/>
      <c r="BJ10" s="624"/>
      <c r="BK10" s="624"/>
      <c r="BL10" s="624"/>
      <c r="BM10" s="624"/>
      <c r="BN10" s="625"/>
      <c r="BO10" s="626">
        <v>2.2000000000000002</v>
      </c>
      <c r="BP10" s="626"/>
      <c r="BQ10" s="626"/>
      <c r="BR10" s="626"/>
      <c r="BS10" s="627">
        <v>16419</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22098</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10598</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682651</v>
      </c>
      <c r="S11" s="624"/>
      <c r="T11" s="624"/>
      <c r="U11" s="624"/>
      <c r="V11" s="624"/>
      <c r="W11" s="624"/>
      <c r="X11" s="624"/>
      <c r="Y11" s="625"/>
      <c r="Z11" s="628">
        <v>3.8</v>
      </c>
      <c r="AA11" s="629"/>
      <c r="AB11" s="629"/>
      <c r="AC11" s="635"/>
      <c r="AD11" s="632">
        <v>682651</v>
      </c>
      <c r="AE11" s="624"/>
      <c r="AF11" s="624"/>
      <c r="AG11" s="624"/>
      <c r="AH11" s="624"/>
      <c r="AI11" s="624"/>
      <c r="AJ11" s="624"/>
      <c r="AK11" s="625"/>
      <c r="AL11" s="628">
        <v>7.6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266755</v>
      </c>
      <c r="BH11" s="624"/>
      <c r="BI11" s="624"/>
      <c r="BJ11" s="624"/>
      <c r="BK11" s="624"/>
      <c r="BL11" s="624"/>
      <c r="BM11" s="624"/>
      <c r="BN11" s="625"/>
      <c r="BO11" s="626">
        <v>6</v>
      </c>
      <c r="BP11" s="626"/>
      <c r="BQ11" s="626"/>
      <c r="BR11" s="626"/>
      <c r="BS11" s="627">
        <v>76116</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829385</v>
      </c>
      <c r="CS11" s="624"/>
      <c r="CT11" s="624"/>
      <c r="CU11" s="624"/>
      <c r="CV11" s="624"/>
      <c r="CW11" s="624"/>
      <c r="CX11" s="624"/>
      <c r="CY11" s="625"/>
      <c r="CZ11" s="626">
        <v>4.9000000000000004</v>
      </c>
      <c r="DA11" s="626"/>
      <c r="DB11" s="626"/>
      <c r="DC11" s="626"/>
      <c r="DD11" s="632">
        <v>259670</v>
      </c>
      <c r="DE11" s="624"/>
      <c r="DF11" s="624"/>
      <c r="DG11" s="624"/>
      <c r="DH11" s="624"/>
      <c r="DI11" s="624"/>
      <c r="DJ11" s="624"/>
      <c r="DK11" s="624"/>
      <c r="DL11" s="624"/>
      <c r="DM11" s="624"/>
      <c r="DN11" s="624"/>
      <c r="DO11" s="624"/>
      <c r="DP11" s="625"/>
      <c r="DQ11" s="632">
        <v>328601</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v>61083</v>
      </c>
      <c r="S12" s="624"/>
      <c r="T12" s="624"/>
      <c r="U12" s="624"/>
      <c r="V12" s="624"/>
      <c r="W12" s="624"/>
      <c r="X12" s="624"/>
      <c r="Y12" s="625"/>
      <c r="Z12" s="626">
        <v>0.3</v>
      </c>
      <c r="AA12" s="626"/>
      <c r="AB12" s="626"/>
      <c r="AC12" s="626"/>
      <c r="AD12" s="627">
        <v>61083</v>
      </c>
      <c r="AE12" s="627"/>
      <c r="AF12" s="627"/>
      <c r="AG12" s="627"/>
      <c r="AH12" s="627"/>
      <c r="AI12" s="627"/>
      <c r="AJ12" s="627"/>
      <c r="AK12" s="627"/>
      <c r="AL12" s="628">
        <v>0.7</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2360668</v>
      </c>
      <c r="BH12" s="624"/>
      <c r="BI12" s="624"/>
      <c r="BJ12" s="624"/>
      <c r="BK12" s="624"/>
      <c r="BL12" s="624"/>
      <c r="BM12" s="624"/>
      <c r="BN12" s="625"/>
      <c r="BO12" s="626">
        <v>52.9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714436</v>
      </c>
      <c r="CS12" s="624"/>
      <c r="CT12" s="624"/>
      <c r="CU12" s="624"/>
      <c r="CV12" s="624"/>
      <c r="CW12" s="624"/>
      <c r="CX12" s="624"/>
      <c r="CY12" s="625"/>
      <c r="CZ12" s="626">
        <v>4.3</v>
      </c>
      <c r="DA12" s="626"/>
      <c r="DB12" s="626"/>
      <c r="DC12" s="626"/>
      <c r="DD12" s="632">
        <v>122118</v>
      </c>
      <c r="DE12" s="624"/>
      <c r="DF12" s="624"/>
      <c r="DG12" s="624"/>
      <c r="DH12" s="624"/>
      <c r="DI12" s="624"/>
      <c r="DJ12" s="624"/>
      <c r="DK12" s="624"/>
      <c r="DL12" s="624"/>
      <c r="DM12" s="624"/>
      <c r="DN12" s="624"/>
      <c r="DO12" s="624"/>
      <c r="DP12" s="625"/>
      <c r="DQ12" s="632">
        <v>447081</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2360543</v>
      </c>
      <c r="BH13" s="624"/>
      <c r="BI13" s="624"/>
      <c r="BJ13" s="624"/>
      <c r="BK13" s="624"/>
      <c r="BL13" s="624"/>
      <c r="BM13" s="624"/>
      <c r="BN13" s="625"/>
      <c r="BO13" s="626">
        <v>52.9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2164250</v>
      </c>
      <c r="CS13" s="624"/>
      <c r="CT13" s="624"/>
      <c r="CU13" s="624"/>
      <c r="CV13" s="624"/>
      <c r="CW13" s="624"/>
      <c r="CX13" s="624"/>
      <c r="CY13" s="625"/>
      <c r="CZ13" s="626">
        <v>12.9</v>
      </c>
      <c r="DA13" s="626"/>
      <c r="DB13" s="626"/>
      <c r="DC13" s="626"/>
      <c r="DD13" s="632">
        <v>1195222</v>
      </c>
      <c r="DE13" s="624"/>
      <c r="DF13" s="624"/>
      <c r="DG13" s="624"/>
      <c r="DH13" s="624"/>
      <c r="DI13" s="624"/>
      <c r="DJ13" s="624"/>
      <c r="DK13" s="624"/>
      <c r="DL13" s="624"/>
      <c r="DM13" s="624"/>
      <c r="DN13" s="624"/>
      <c r="DO13" s="624"/>
      <c r="DP13" s="625"/>
      <c r="DQ13" s="632">
        <v>992525</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1345</v>
      </c>
      <c r="S14" s="624"/>
      <c r="T14" s="624"/>
      <c r="U14" s="624"/>
      <c r="V14" s="624"/>
      <c r="W14" s="624"/>
      <c r="X14" s="624"/>
      <c r="Y14" s="625"/>
      <c r="Z14" s="626">
        <v>0</v>
      </c>
      <c r="AA14" s="626"/>
      <c r="AB14" s="626"/>
      <c r="AC14" s="626"/>
      <c r="AD14" s="627">
        <v>1345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102715</v>
      </c>
      <c r="BH14" s="624"/>
      <c r="BI14" s="624"/>
      <c r="BJ14" s="624"/>
      <c r="BK14" s="624"/>
      <c r="BL14" s="624"/>
      <c r="BM14" s="624"/>
      <c r="BN14" s="625"/>
      <c r="BO14" s="626">
        <v>2.2999999999999998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586705</v>
      </c>
      <c r="CS14" s="624"/>
      <c r="CT14" s="624"/>
      <c r="CU14" s="624"/>
      <c r="CV14" s="624"/>
      <c r="CW14" s="624"/>
      <c r="CX14" s="624"/>
      <c r="CY14" s="625"/>
      <c r="CZ14" s="626">
        <v>3.5</v>
      </c>
      <c r="DA14" s="626"/>
      <c r="DB14" s="626"/>
      <c r="DC14" s="626"/>
      <c r="DD14" s="632">
        <v>14185</v>
      </c>
      <c r="DE14" s="624"/>
      <c r="DF14" s="624"/>
      <c r="DG14" s="624"/>
      <c r="DH14" s="624"/>
      <c r="DI14" s="624"/>
      <c r="DJ14" s="624"/>
      <c r="DK14" s="624"/>
      <c r="DL14" s="624"/>
      <c r="DM14" s="624"/>
      <c r="DN14" s="624"/>
      <c r="DO14" s="624"/>
      <c r="DP14" s="625"/>
      <c r="DQ14" s="632">
        <v>576717</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191069</v>
      </c>
      <c r="BH15" s="624"/>
      <c r="BI15" s="624"/>
      <c r="BJ15" s="624"/>
      <c r="BK15" s="624"/>
      <c r="BL15" s="624"/>
      <c r="BM15" s="624"/>
      <c r="BN15" s="625"/>
      <c r="BO15" s="626">
        <v>4.3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1427279</v>
      </c>
      <c r="CS15" s="624"/>
      <c r="CT15" s="624"/>
      <c r="CU15" s="624"/>
      <c r="CV15" s="624"/>
      <c r="CW15" s="624"/>
      <c r="CX15" s="624"/>
      <c r="CY15" s="625"/>
      <c r="CZ15" s="626">
        <v>8.5</v>
      </c>
      <c r="DA15" s="626"/>
      <c r="DB15" s="626"/>
      <c r="DC15" s="626"/>
      <c r="DD15" s="632">
        <v>66305</v>
      </c>
      <c r="DE15" s="624"/>
      <c r="DF15" s="624"/>
      <c r="DG15" s="624"/>
      <c r="DH15" s="624"/>
      <c r="DI15" s="624"/>
      <c r="DJ15" s="624"/>
      <c r="DK15" s="624"/>
      <c r="DL15" s="624"/>
      <c r="DM15" s="624"/>
      <c r="DN15" s="624"/>
      <c r="DO15" s="624"/>
      <c r="DP15" s="625"/>
      <c r="DQ15" s="632">
        <v>1211293</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15397</v>
      </c>
      <c r="S16" s="624"/>
      <c r="T16" s="624"/>
      <c r="U16" s="624"/>
      <c r="V16" s="624"/>
      <c r="W16" s="624"/>
      <c r="X16" s="624"/>
      <c r="Y16" s="625"/>
      <c r="Z16" s="626">
        <v>0.1</v>
      </c>
      <c r="AA16" s="626"/>
      <c r="AB16" s="626"/>
      <c r="AC16" s="626"/>
      <c r="AD16" s="627">
        <v>15397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167854</v>
      </c>
      <c r="CS16" s="624"/>
      <c r="CT16" s="624"/>
      <c r="CU16" s="624"/>
      <c r="CV16" s="624"/>
      <c r="CW16" s="624"/>
      <c r="CX16" s="624"/>
      <c r="CY16" s="625"/>
      <c r="CZ16" s="626">
        <v>1</v>
      </c>
      <c r="DA16" s="626"/>
      <c r="DB16" s="626"/>
      <c r="DC16" s="626"/>
      <c r="DD16" s="632" t="s">
        <v>122</v>
      </c>
      <c r="DE16" s="624"/>
      <c r="DF16" s="624"/>
      <c r="DG16" s="624"/>
      <c r="DH16" s="624"/>
      <c r="DI16" s="624"/>
      <c r="DJ16" s="624"/>
      <c r="DK16" s="624"/>
      <c r="DL16" s="624"/>
      <c r="DM16" s="624"/>
      <c r="DN16" s="624"/>
      <c r="DO16" s="624"/>
      <c r="DP16" s="625"/>
      <c r="DQ16" s="632">
        <v>38545</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93691</v>
      </c>
      <c r="S17" s="624"/>
      <c r="T17" s="624"/>
      <c r="U17" s="624"/>
      <c r="V17" s="624"/>
      <c r="W17" s="624"/>
      <c r="X17" s="624"/>
      <c r="Y17" s="625"/>
      <c r="Z17" s="626">
        <v>0.5</v>
      </c>
      <c r="AA17" s="626"/>
      <c r="AB17" s="626"/>
      <c r="AC17" s="626"/>
      <c r="AD17" s="627">
        <v>93691</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1551255</v>
      </c>
      <c r="CS17" s="624"/>
      <c r="CT17" s="624"/>
      <c r="CU17" s="624"/>
      <c r="CV17" s="624"/>
      <c r="CW17" s="624"/>
      <c r="CX17" s="624"/>
      <c r="CY17" s="625"/>
      <c r="CZ17" s="626">
        <v>9.1999999999999993</v>
      </c>
      <c r="DA17" s="626"/>
      <c r="DB17" s="626"/>
      <c r="DC17" s="626"/>
      <c r="DD17" s="632" t="s">
        <v>122</v>
      </c>
      <c r="DE17" s="624"/>
      <c r="DF17" s="624"/>
      <c r="DG17" s="624"/>
      <c r="DH17" s="624"/>
      <c r="DI17" s="624"/>
      <c r="DJ17" s="624"/>
      <c r="DK17" s="624"/>
      <c r="DL17" s="624"/>
      <c r="DM17" s="624"/>
      <c r="DN17" s="624"/>
      <c r="DO17" s="624"/>
      <c r="DP17" s="625"/>
      <c r="DQ17" s="632">
        <v>1545338</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30736</v>
      </c>
      <c r="S18" s="624"/>
      <c r="T18" s="624"/>
      <c r="U18" s="624"/>
      <c r="V18" s="624"/>
      <c r="W18" s="624"/>
      <c r="X18" s="624"/>
      <c r="Y18" s="625"/>
      <c r="Z18" s="626">
        <v>0.2</v>
      </c>
      <c r="AA18" s="626"/>
      <c r="AB18" s="626"/>
      <c r="AC18" s="626"/>
      <c r="AD18" s="627">
        <v>30736</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21022</v>
      </c>
      <c r="S19" s="624"/>
      <c r="T19" s="624"/>
      <c r="U19" s="624"/>
      <c r="V19" s="624"/>
      <c r="W19" s="624"/>
      <c r="X19" s="624"/>
      <c r="Y19" s="625"/>
      <c r="Z19" s="626">
        <v>0.1</v>
      </c>
      <c r="AA19" s="626"/>
      <c r="AB19" s="626"/>
      <c r="AC19" s="626"/>
      <c r="AD19" s="627">
        <v>21022</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73842</v>
      </c>
      <c r="BH19" s="624"/>
      <c r="BI19" s="624"/>
      <c r="BJ19" s="624"/>
      <c r="BK19" s="624"/>
      <c r="BL19" s="624"/>
      <c r="BM19" s="624"/>
      <c r="BN19" s="625"/>
      <c r="BO19" s="626">
        <v>1.7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9714</v>
      </c>
      <c r="S20" s="624"/>
      <c r="T20" s="624"/>
      <c r="U20" s="624"/>
      <c r="V20" s="624"/>
      <c r="W20" s="624"/>
      <c r="X20" s="624"/>
      <c r="Y20" s="625"/>
      <c r="Z20" s="626">
        <v>0.1</v>
      </c>
      <c r="AA20" s="626"/>
      <c r="AB20" s="626"/>
      <c r="AC20" s="626"/>
      <c r="AD20" s="627">
        <v>9714</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73842</v>
      </c>
      <c r="BH20" s="624"/>
      <c r="BI20" s="624"/>
      <c r="BJ20" s="624"/>
      <c r="BK20" s="624"/>
      <c r="BL20" s="624"/>
      <c r="BM20" s="624"/>
      <c r="BN20" s="625"/>
      <c r="BO20" s="626">
        <v>1.7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16799120</v>
      </c>
      <c r="CS20" s="624"/>
      <c r="CT20" s="624"/>
      <c r="CU20" s="624"/>
      <c r="CV20" s="624"/>
      <c r="CW20" s="624"/>
      <c r="CX20" s="624"/>
      <c r="CY20" s="625"/>
      <c r="CZ20" s="626">
        <v>100</v>
      </c>
      <c r="DA20" s="626"/>
      <c r="DB20" s="626"/>
      <c r="DC20" s="626"/>
      <c r="DD20" s="632">
        <v>1674388</v>
      </c>
      <c r="DE20" s="624"/>
      <c r="DF20" s="624"/>
      <c r="DG20" s="624"/>
      <c r="DH20" s="624"/>
      <c r="DI20" s="624"/>
      <c r="DJ20" s="624"/>
      <c r="DK20" s="624"/>
      <c r="DL20" s="624"/>
      <c r="DM20" s="624"/>
      <c r="DN20" s="624"/>
      <c r="DO20" s="624"/>
      <c r="DP20" s="625"/>
      <c r="DQ20" s="632">
        <v>10555786</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4035882</v>
      </c>
      <c r="S21" s="624"/>
      <c r="T21" s="624"/>
      <c r="U21" s="624"/>
      <c r="V21" s="624"/>
      <c r="W21" s="624"/>
      <c r="X21" s="624"/>
      <c r="Y21" s="625"/>
      <c r="Z21" s="626">
        <v>22.5</v>
      </c>
      <c r="AA21" s="626"/>
      <c r="AB21" s="626"/>
      <c r="AC21" s="626"/>
      <c r="AD21" s="627">
        <v>3382488</v>
      </c>
      <c r="AE21" s="627"/>
      <c r="AF21" s="627"/>
      <c r="AG21" s="627"/>
      <c r="AH21" s="627"/>
      <c r="AI21" s="627"/>
      <c r="AJ21" s="627"/>
      <c r="AK21" s="627"/>
      <c r="AL21" s="628">
        <v>37.799999999999997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73842</v>
      </c>
      <c r="BH21" s="624"/>
      <c r="BI21" s="624"/>
      <c r="BJ21" s="624"/>
      <c r="BK21" s="624"/>
      <c r="BL21" s="624"/>
      <c r="BM21" s="624"/>
      <c r="BN21" s="625"/>
      <c r="BO21" s="626">
        <v>1.7</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3382488</v>
      </c>
      <c r="S22" s="624"/>
      <c r="T22" s="624"/>
      <c r="U22" s="624"/>
      <c r="V22" s="624"/>
      <c r="W22" s="624"/>
      <c r="X22" s="624"/>
      <c r="Y22" s="625"/>
      <c r="Z22" s="626">
        <v>18.899999999999999</v>
      </c>
      <c r="AA22" s="626"/>
      <c r="AB22" s="626"/>
      <c r="AC22" s="626"/>
      <c r="AD22" s="627">
        <v>3382488</v>
      </c>
      <c r="AE22" s="627"/>
      <c r="AF22" s="627"/>
      <c r="AG22" s="627"/>
      <c r="AH22" s="627"/>
      <c r="AI22" s="627"/>
      <c r="AJ22" s="627"/>
      <c r="AK22" s="627"/>
      <c r="AL22" s="628">
        <v>37.799999999999997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653394</v>
      </c>
      <c r="S23" s="624"/>
      <c r="T23" s="624"/>
      <c r="U23" s="624"/>
      <c r="V23" s="624"/>
      <c r="W23" s="624"/>
      <c r="X23" s="624"/>
      <c r="Y23" s="625"/>
      <c r="Z23" s="626">
        <v>3.6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7065397</v>
      </c>
      <c r="CS24" s="613"/>
      <c r="CT24" s="613"/>
      <c r="CU24" s="613"/>
      <c r="CV24" s="613"/>
      <c r="CW24" s="613"/>
      <c r="CX24" s="613"/>
      <c r="CY24" s="614"/>
      <c r="CZ24" s="617">
        <v>42.1</v>
      </c>
      <c r="DA24" s="618"/>
      <c r="DB24" s="618"/>
      <c r="DC24" s="634"/>
      <c r="DD24" s="655">
        <v>4848392</v>
      </c>
      <c r="DE24" s="613"/>
      <c r="DF24" s="613"/>
      <c r="DG24" s="613"/>
      <c r="DH24" s="613"/>
      <c r="DI24" s="613"/>
      <c r="DJ24" s="613"/>
      <c r="DK24" s="614"/>
      <c r="DL24" s="655">
        <v>4527934</v>
      </c>
      <c r="DM24" s="613"/>
      <c r="DN24" s="613"/>
      <c r="DO24" s="613"/>
      <c r="DP24" s="613"/>
      <c r="DQ24" s="613"/>
      <c r="DR24" s="613"/>
      <c r="DS24" s="613"/>
      <c r="DT24" s="613"/>
      <c r="DU24" s="613"/>
      <c r="DV24" s="614"/>
      <c r="DW24" s="617">
        <v>50.2</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9572705</v>
      </c>
      <c r="S25" s="624"/>
      <c r="T25" s="624"/>
      <c r="U25" s="624"/>
      <c r="V25" s="624"/>
      <c r="W25" s="624"/>
      <c r="X25" s="624"/>
      <c r="Y25" s="625"/>
      <c r="Z25" s="626">
        <v>53.4</v>
      </c>
      <c r="AA25" s="626"/>
      <c r="AB25" s="626"/>
      <c r="AC25" s="626"/>
      <c r="AD25" s="627">
        <v>8919311</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2515748</v>
      </c>
      <c r="CS25" s="656"/>
      <c r="CT25" s="656"/>
      <c r="CU25" s="656"/>
      <c r="CV25" s="656"/>
      <c r="CW25" s="656"/>
      <c r="CX25" s="656"/>
      <c r="CY25" s="657"/>
      <c r="CZ25" s="628">
        <v>15</v>
      </c>
      <c r="DA25" s="653"/>
      <c r="DB25" s="653"/>
      <c r="DC25" s="658"/>
      <c r="DD25" s="632">
        <v>2255993</v>
      </c>
      <c r="DE25" s="656"/>
      <c r="DF25" s="656"/>
      <c r="DG25" s="656"/>
      <c r="DH25" s="656"/>
      <c r="DI25" s="656"/>
      <c r="DJ25" s="656"/>
      <c r="DK25" s="657"/>
      <c r="DL25" s="632">
        <v>2120881</v>
      </c>
      <c r="DM25" s="656"/>
      <c r="DN25" s="656"/>
      <c r="DO25" s="656"/>
      <c r="DP25" s="656"/>
      <c r="DQ25" s="656"/>
      <c r="DR25" s="656"/>
      <c r="DS25" s="656"/>
      <c r="DT25" s="656"/>
      <c r="DU25" s="656"/>
      <c r="DV25" s="657"/>
      <c r="DW25" s="628">
        <v>23.5</v>
      </c>
      <c r="DX25" s="653"/>
      <c r="DY25" s="653"/>
      <c r="DZ25" s="653"/>
      <c r="EA25" s="653"/>
      <c r="EB25" s="653"/>
      <c r="EC25" s="654"/>
    </row>
    <row r="26" spans="2:133" ht="11.25" customHeight="1">
      <c r="B26" s="620" t="s">
        <v>283</v>
      </c>
      <c r="C26" s="621"/>
      <c r="D26" s="621"/>
      <c r="E26" s="621"/>
      <c r="F26" s="621"/>
      <c r="G26" s="621"/>
      <c r="H26" s="621"/>
      <c r="I26" s="621"/>
      <c r="J26" s="621"/>
      <c r="K26" s="621"/>
      <c r="L26" s="621"/>
      <c r="M26" s="621"/>
      <c r="N26" s="621"/>
      <c r="O26" s="621"/>
      <c r="P26" s="621"/>
      <c r="Q26" s="622"/>
      <c r="R26" s="623">
        <v>2174</v>
      </c>
      <c r="S26" s="624"/>
      <c r="T26" s="624"/>
      <c r="U26" s="624"/>
      <c r="V26" s="624"/>
      <c r="W26" s="624"/>
      <c r="X26" s="624"/>
      <c r="Y26" s="625"/>
      <c r="Z26" s="626">
        <v>0</v>
      </c>
      <c r="AA26" s="626"/>
      <c r="AB26" s="626"/>
      <c r="AC26" s="626"/>
      <c r="AD26" s="627">
        <v>2174</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1653674</v>
      </c>
      <c r="CS26" s="624"/>
      <c r="CT26" s="624"/>
      <c r="CU26" s="624"/>
      <c r="CV26" s="624"/>
      <c r="CW26" s="624"/>
      <c r="CX26" s="624"/>
      <c r="CY26" s="625"/>
      <c r="CZ26" s="628">
        <v>9.8000000000000007</v>
      </c>
      <c r="DA26" s="653"/>
      <c r="DB26" s="653"/>
      <c r="DC26" s="658"/>
      <c r="DD26" s="632">
        <v>1464595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c r="B27" s="620" t="s">
        <v>286</v>
      </c>
      <c r="C27" s="621"/>
      <c r="D27" s="621"/>
      <c r="E27" s="621"/>
      <c r="F27" s="621"/>
      <c r="G27" s="621"/>
      <c r="H27" s="621"/>
      <c r="I27" s="621"/>
      <c r="J27" s="621"/>
      <c r="K27" s="621"/>
      <c r="L27" s="621"/>
      <c r="M27" s="621"/>
      <c r="N27" s="621"/>
      <c r="O27" s="621"/>
      <c r="P27" s="621"/>
      <c r="Q27" s="622"/>
      <c r="R27" s="623">
        <v>216661</v>
      </c>
      <c r="S27" s="624"/>
      <c r="T27" s="624"/>
      <c r="U27" s="624"/>
      <c r="V27" s="624"/>
      <c r="W27" s="624"/>
      <c r="X27" s="624"/>
      <c r="Y27" s="625"/>
      <c r="Z27" s="626">
        <v>1.2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4462315</v>
      </c>
      <c r="BH27" s="624"/>
      <c r="BI27" s="624"/>
      <c r="BJ27" s="624"/>
      <c r="BK27" s="624"/>
      <c r="BL27" s="624"/>
      <c r="BM27" s="624"/>
      <c r="BN27" s="625"/>
      <c r="BO27" s="626">
        <v>100</v>
      </c>
      <c r="BP27" s="626"/>
      <c r="BQ27" s="626"/>
      <c r="BR27" s="626"/>
      <c r="BS27" s="627">
        <v>92535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2998394</v>
      </c>
      <c r="CS27" s="656"/>
      <c r="CT27" s="656"/>
      <c r="CU27" s="656"/>
      <c r="CV27" s="656"/>
      <c r="CW27" s="656"/>
      <c r="CX27" s="656"/>
      <c r="CY27" s="657"/>
      <c r="CZ27" s="628">
        <v>17.8</v>
      </c>
      <c r="DA27" s="653"/>
      <c r="DB27" s="653"/>
      <c r="DC27" s="658"/>
      <c r="DD27" s="632">
        <v>1047061</v>
      </c>
      <c r="DE27" s="656"/>
      <c r="DF27" s="656"/>
      <c r="DG27" s="656"/>
      <c r="DH27" s="656"/>
      <c r="DI27" s="656"/>
      <c r="DJ27" s="656"/>
      <c r="DK27" s="657"/>
      <c r="DL27" s="632">
        <v>861715</v>
      </c>
      <c r="DM27" s="656"/>
      <c r="DN27" s="656"/>
      <c r="DO27" s="656"/>
      <c r="DP27" s="656"/>
      <c r="DQ27" s="656"/>
      <c r="DR27" s="656"/>
      <c r="DS27" s="656"/>
      <c r="DT27" s="656"/>
      <c r="DU27" s="656"/>
      <c r="DV27" s="657"/>
      <c r="DW27" s="628">
        <v>9.5</v>
      </c>
      <c r="DX27" s="653"/>
      <c r="DY27" s="653"/>
      <c r="DZ27" s="653"/>
      <c r="EA27" s="653"/>
      <c r="EB27" s="653"/>
      <c r="EC27" s="654"/>
    </row>
    <row r="28" spans="2:133" ht="11.25" customHeight="1">
      <c r="B28" s="620" t="s">
        <v>289</v>
      </c>
      <c r="C28" s="621"/>
      <c r="D28" s="621"/>
      <c r="E28" s="621"/>
      <c r="F28" s="621"/>
      <c r="G28" s="621"/>
      <c r="H28" s="621"/>
      <c r="I28" s="621"/>
      <c r="J28" s="621"/>
      <c r="K28" s="621"/>
      <c r="L28" s="621"/>
      <c r="M28" s="621"/>
      <c r="N28" s="621"/>
      <c r="O28" s="621"/>
      <c r="P28" s="621"/>
      <c r="Q28" s="622"/>
      <c r="R28" s="623">
        <v>106888</v>
      </c>
      <c r="S28" s="624"/>
      <c r="T28" s="624"/>
      <c r="U28" s="624"/>
      <c r="V28" s="624"/>
      <c r="W28" s="624"/>
      <c r="X28" s="624"/>
      <c r="Y28" s="625"/>
      <c r="Z28" s="626">
        <v>0.6</v>
      </c>
      <c r="AA28" s="626"/>
      <c r="AB28" s="626"/>
      <c r="AC28" s="626"/>
      <c r="AD28" s="627">
        <v>12958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1551255</v>
      </c>
      <c r="CS28" s="624"/>
      <c r="CT28" s="624"/>
      <c r="CU28" s="624"/>
      <c r="CV28" s="624"/>
      <c r="CW28" s="624"/>
      <c r="CX28" s="624"/>
      <c r="CY28" s="625"/>
      <c r="CZ28" s="628">
        <v>9.1999999999999993</v>
      </c>
      <c r="DA28" s="653"/>
      <c r="DB28" s="653"/>
      <c r="DC28" s="658"/>
      <c r="DD28" s="632">
        <v>1545338</v>
      </c>
      <c r="DE28" s="624"/>
      <c r="DF28" s="624"/>
      <c r="DG28" s="624"/>
      <c r="DH28" s="624"/>
      <c r="DI28" s="624"/>
      <c r="DJ28" s="624"/>
      <c r="DK28" s="625"/>
      <c r="DL28" s="632">
        <v>1545338</v>
      </c>
      <c r="DM28" s="624"/>
      <c r="DN28" s="624"/>
      <c r="DO28" s="624"/>
      <c r="DP28" s="624"/>
      <c r="DQ28" s="624"/>
      <c r="DR28" s="624"/>
      <c r="DS28" s="624"/>
      <c r="DT28" s="624"/>
      <c r="DU28" s="624"/>
      <c r="DV28" s="625"/>
      <c r="DW28" s="628">
        <v>17.100000000000001</v>
      </c>
      <c r="DX28" s="653"/>
      <c r="DY28" s="653"/>
      <c r="DZ28" s="653"/>
      <c r="EA28" s="653"/>
      <c r="EB28" s="653"/>
      <c r="EC28" s="654"/>
    </row>
    <row r="29" spans="2:133" ht="11.25" customHeight="1">
      <c r="B29" s="620" t="s">
        <v>291</v>
      </c>
      <c r="C29" s="621"/>
      <c r="D29" s="621"/>
      <c r="E29" s="621"/>
      <c r="F29" s="621"/>
      <c r="G29" s="621"/>
      <c r="H29" s="621"/>
      <c r="I29" s="621"/>
      <c r="J29" s="621"/>
      <c r="K29" s="621"/>
      <c r="L29" s="621"/>
      <c r="M29" s="621"/>
      <c r="N29" s="621"/>
      <c r="O29" s="621"/>
      <c r="P29" s="621"/>
      <c r="Q29" s="622"/>
      <c r="R29" s="623">
        <v>75735</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1551255</v>
      </c>
      <c r="CS29" s="656"/>
      <c r="CT29" s="656"/>
      <c r="CU29" s="656"/>
      <c r="CV29" s="656"/>
      <c r="CW29" s="656"/>
      <c r="CX29" s="656"/>
      <c r="CY29" s="657"/>
      <c r="CZ29" s="628">
        <v>9.1999999999999993</v>
      </c>
      <c r="DA29" s="653"/>
      <c r="DB29" s="653"/>
      <c r="DC29" s="658"/>
      <c r="DD29" s="632">
        <v>1545338</v>
      </c>
      <c r="DE29" s="656"/>
      <c r="DF29" s="656"/>
      <c r="DG29" s="656"/>
      <c r="DH29" s="656"/>
      <c r="DI29" s="656"/>
      <c r="DJ29" s="656"/>
      <c r="DK29" s="657"/>
      <c r="DL29" s="632">
        <v>1545338</v>
      </c>
      <c r="DM29" s="656"/>
      <c r="DN29" s="656"/>
      <c r="DO29" s="656"/>
      <c r="DP29" s="656"/>
      <c r="DQ29" s="656"/>
      <c r="DR29" s="656"/>
      <c r="DS29" s="656"/>
      <c r="DT29" s="656"/>
      <c r="DU29" s="656"/>
      <c r="DV29" s="657"/>
      <c r="DW29" s="628">
        <v>17.100000000000001</v>
      </c>
      <c r="DX29" s="653"/>
      <c r="DY29" s="653"/>
      <c r="DZ29" s="653"/>
      <c r="EA29" s="653"/>
      <c r="EB29" s="653"/>
      <c r="EC29" s="654"/>
    </row>
    <row r="30" spans="2:133" ht="11.25" customHeight="1">
      <c r="B30" s="620" t="s">
        <v>293</v>
      </c>
      <c r="C30" s="621"/>
      <c r="D30" s="621"/>
      <c r="E30" s="621"/>
      <c r="F30" s="621"/>
      <c r="G30" s="621"/>
      <c r="H30" s="621"/>
      <c r="I30" s="621"/>
      <c r="J30" s="621"/>
      <c r="K30" s="621"/>
      <c r="L30" s="621"/>
      <c r="M30" s="621"/>
      <c r="N30" s="621"/>
      <c r="O30" s="621"/>
      <c r="P30" s="621"/>
      <c r="Q30" s="622"/>
      <c r="R30" s="623">
        <v>2271044</v>
      </c>
      <c r="S30" s="624"/>
      <c r="T30" s="624"/>
      <c r="U30" s="624"/>
      <c r="V30" s="624"/>
      <c r="W30" s="624"/>
      <c r="X30" s="624"/>
      <c r="Y30" s="625"/>
      <c r="Z30" s="626">
        <v>12.7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1512520</v>
      </c>
      <c r="CS30" s="624"/>
      <c r="CT30" s="624"/>
      <c r="CU30" s="624"/>
      <c r="CV30" s="624"/>
      <c r="CW30" s="624"/>
      <c r="CX30" s="624"/>
      <c r="CY30" s="625"/>
      <c r="CZ30" s="628">
        <v>9</v>
      </c>
      <c r="DA30" s="653"/>
      <c r="DB30" s="653"/>
      <c r="DC30" s="658"/>
      <c r="DD30" s="632">
        <v>1506603</v>
      </c>
      <c r="DE30" s="624"/>
      <c r="DF30" s="624"/>
      <c r="DG30" s="624"/>
      <c r="DH30" s="624"/>
      <c r="DI30" s="624"/>
      <c r="DJ30" s="624"/>
      <c r="DK30" s="625"/>
      <c r="DL30" s="632">
        <v>1506603</v>
      </c>
      <c r="DM30" s="624"/>
      <c r="DN30" s="624"/>
      <c r="DO30" s="624"/>
      <c r="DP30" s="624"/>
      <c r="DQ30" s="624"/>
      <c r="DR30" s="624"/>
      <c r="DS30" s="624"/>
      <c r="DT30" s="624"/>
      <c r="DU30" s="624"/>
      <c r="DV30" s="625"/>
      <c r="DW30" s="628">
        <v>16.7</v>
      </c>
      <c r="DX30" s="653"/>
      <c r="DY30" s="653"/>
      <c r="DZ30" s="653"/>
      <c r="EA30" s="653"/>
      <c r="EB30" s="653"/>
      <c r="EC30" s="654"/>
    </row>
    <row r="31" spans="2:133" ht="11.25" customHeight="1">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99.5</v>
      </c>
      <c r="BH31" s="667"/>
      <c r="BI31" s="667"/>
      <c r="BJ31" s="667"/>
      <c r="BK31" s="667"/>
      <c r="BL31" s="667"/>
      <c r="BM31" s="618">
        <v>96.6</v>
      </c>
      <c r="BN31" s="667"/>
      <c r="BO31" s="667"/>
      <c r="BP31" s="667"/>
      <c r="BQ31" s="668"/>
      <c r="BR31" s="670">
        <v>99.3</v>
      </c>
      <c r="BS31" s="667"/>
      <c r="BT31" s="667"/>
      <c r="BU31" s="667"/>
      <c r="BV31" s="667"/>
      <c r="BW31" s="667"/>
      <c r="BX31" s="618">
        <v>96.5</v>
      </c>
      <c r="BY31" s="667"/>
      <c r="BZ31" s="667"/>
      <c r="CA31" s="667"/>
      <c r="CB31" s="668"/>
      <c r="CD31" s="663"/>
      <c r="CE31" s="664"/>
      <c r="CF31" s="620" t="s">
        <v>300</v>
      </c>
      <c r="CG31" s="621"/>
      <c r="CH31" s="621"/>
      <c r="CI31" s="621"/>
      <c r="CJ31" s="621"/>
      <c r="CK31" s="621"/>
      <c r="CL31" s="621"/>
      <c r="CM31" s="621"/>
      <c r="CN31" s="621"/>
      <c r="CO31" s="621"/>
      <c r="CP31" s="621"/>
      <c r="CQ31" s="622"/>
      <c r="CR31" s="623">
        <v>38735</v>
      </c>
      <c r="CS31" s="656"/>
      <c r="CT31" s="656"/>
      <c r="CU31" s="656"/>
      <c r="CV31" s="656"/>
      <c r="CW31" s="656"/>
      <c r="CX31" s="656"/>
      <c r="CY31" s="657"/>
      <c r="CZ31" s="628">
        <v>0.2</v>
      </c>
      <c r="DA31" s="653"/>
      <c r="DB31" s="653"/>
      <c r="DC31" s="658"/>
      <c r="DD31" s="632">
        <v>38735</v>
      </c>
      <c r="DE31" s="656"/>
      <c r="DF31" s="656"/>
      <c r="DG31" s="656"/>
      <c r="DH31" s="656"/>
      <c r="DI31" s="656"/>
      <c r="DJ31" s="656"/>
      <c r="DK31" s="657"/>
      <c r="DL31" s="632">
        <v>38735</v>
      </c>
      <c r="DM31" s="656"/>
      <c r="DN31" s="656"/>
      <c r="DO31" s="656"/>
      <c r="DP31" s="656"/>
      <c r="DQ31" s="656"/>
      <c r="DR31" s="656"/>
      <c r="DS31" s="656"/>
      <c r="DT31" s="656"/>
      <c r="DU31" s="656"/>
      <c r="DV31" s="657"/>
      <c r="DW31" s="628">
        <v>0.4</v>
      </c>
      <c r="DX31" s="653"/>
      <c r="DY31" s="653"/>
      <c r="DZ31" s="653"/>
      <c r="EA31" s="653"/>
      <c r="EB31" s="653"/>
      <c r="EC31" s="654"/>
    </row>
    <row r="32" spans="2:133" ht="11.25" customHeight="1">
      <c r="B32" s="620" t="s">
        <v>301</v>
      </c>
      <c r="C32" s="621"/>
      <c r="D32" s="621"/>
      <c r="E32" s="621"/>
      <c r="F32" s="621"/>
      <c r="G32" s="621"/>
      <c r="H32" s="621"/>
      <c r="I32" s="621"/>
      <c r="J32" s="621"/>
      <c r="K32" s="621"/>
      <c r="L32" s="621"/>
      <c r="M32" s="621"/>
      <c r="N32" s="621"/>
      <c r="O32" s="621"/>
      <c r="P32" s="621"/>
      <c r="Q32" s="622"/>
      <c r="R32" s="623">
        <v>1335117</v>
      </c>
      <c r="S32" s="624"/>
      <c r="T32" s="624"/>
      <c r="U32" s="624"/>
      <c r="V32" s="624"/>
      <c r="W32" s="624"/>
      <c r="X32" s="624"/>
      <c r="Y32" s="625"/>
      <c r="Z32" s="626">
        <v>7.4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99.3</v>
      </c>
      <c r="BH32" s="656"/>
      <c r="BI32" s="656"/>
      <c r="BJ32" s="656"/>
      <c r="BK32" s="656"/>
      <c r="BL32" s="656"/>
      <c r="BM32" s="629">
        <v>98.4</v>
      </c>
      <c r="BN32" s="656"/>
      <c r="BO32" s="656"/>
      <c r="BP32" s="656"/>
      <c r="BQ32" s="669"/>
      <c r="BR32" s="680">
        <v>99.4</v>
      </c>
      <c r="BS32" s="656"/>
      <c r="BT32" s="656"/>
      <c r="BU32" s="656"/>
      <c r="BV32" s="656"/>
      <c r="BW32" s="656"/>
      <c r="BX32" s="629">
        <v>98.4</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c r="B33" s="620" t="s">
        <v>305</v>
      </c>
      <c r="C33" s="621"/>
      <c r="D33" s="621"/>
      <c r="E33" s="621"/>
      <c r="F33" s="621"/>
      <c r="G33" s="621"/>
      <c r="H33" s="621"/>
      <c r="I33" s="621"/>
      <c r="J33" s="621"/>
      <c r="K33" s="621"/>
      <c r="L33" s="621"/>
      <c r="M33" s="621"/>
      <c r="N33" s="621"/>
      <c r="O33" s="621"/>
      <c r="P33" s="621"/>
      <c r="Q33" s="622"/>
      <c r="R33" s="623">
        <v>72912</v>
      </c>
      <c r="S33" s="624"/>
      <c r="T33" s="624"/>
      <c r="U33" s="624"/>
      <c r="V33" s="624"/>
      <c r="W33" s="624"/>
      <c r="X33" s="624"/>
      <c r="Y33" s="625"/>
      <c r="Z33" s="626">
        <v>0.4</v>
      </c>
      <c r="AA33" s="626"/>
      <c r="AB33" s="626"/>
      <c r="AC33" s="626"/>
      <c r="AD33" s="627">
        <v>14022</v>
      </c>
      <c r="AE33" s="627"/>
      <c r="AF33" s="627"/>
      <c r="AG33" s="627"/>
      <c r="AH33" s="627"/>
      <c r="AI33" s="627"/>
      <c r="AJ33" s="627"/>
      <c r="AK33" s="627"/>
      <c r="AL33" s="628">
        <v>0.2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99.6</v>
      </c>
      <c r="BH33" s="682"/>
      <c r="BI33" s="682"/>
      <c r="BJ33" s="682"/>
      <c r="BK33" s="682"/>
      <c r="BL33" s="682"/>
      <c r="BM33" s="683">
        <v>94.9</v>
      </c>
      <c r="BN33" s="682"/>
      <c r="BO33" s="682"/>
      <c r="BP33" s="682"/>
      <c r="BQ33" s="684"/>
      <c r="BR33" s="681">
        <v>99.2</v>
      </c>
      <c r="BS33" s="682"/>
      <c r="BT33" s="682"/>
      <c r="BU33" s="682"/>
      <c r="BV33" s="682"/>
      <c r="BW33" s="682"/>
      <c r="BX33" s="683">
        <v>94.6</v>
      </c>
      <c r="BY33" s="682"/>
      <c r="BZ33" s="682"/>
      <c r="CA33" s="682"/>
      <c r="CB33" s="684"/>
      <c r="CD33" s="620" t="s">
        <v>307</v>
      </c>
      <c r="CE33" s="621"/>
      <c r="CF33" s="621"/>
      <c r="CG33" s="621"/>
      <c r="CH33" s="621"/>
      <c r="CI33" s="621"/>
      <c r="CJ33" s="621"/>
      <c r="CK33" s="621"/>
      <c r="CL33" s="621"/>
      <c r="CM33" s="621"/>
      <c r="CN33" s="621"/>
      <c r="CO33" s="621"/>
      <c r="CP33" s="621"/>
      <c r="CQ33" s="622"/>
      <c r="CR33" s="623">
        <v>7891481</v>
      </c>
      <c r="CS33" s="656"/>
      <c r="CT33" s="656"/>
      <c r="CU33" s="656"/>
      <c r="CV33" s="656"/>
      <c r="CW33" s="656"/>
      <c r="CX33" s="656"/>
      <c r="CY33" s="657"/>
      <c r="CZ33" s="628">
        <v>47</v>
      </c>
      <c r="DA33" s="653"/>
      <c r="DB33" s="653"/>
      <c r="DC33" s="658"/>
      <c r="DD33" s="632">
        <v>5447119</v>
      </c>
      <c r="DE33" s="656"/>
      <c r="DF33" s="656"/>
      <c r="DG33" s="656"/>
      <c r="DH33" s="656"/>
      <c r="DI33" s="656"/>
      <c r="DJ33" s="656"/>
      <c r="DK33" s="657"/>
      <c r="DL33" s="632">
        <v>4024438</v>
      </c>
      <c r="DM33" s="656"/>
      <c r="DN33" s="656"/>
      <c r="DO33" s="656"/>
      <c r="DP33" s="656"/>
      <c r="DQ33" s="656"/>
      <c r="DR33" s="656"/>
      <c r="DS33" s="656"/>
      <c r="DT33" s="656"/>
      <c r="DU33" s="656"/>
      <c r="DV33" s="657"/>
      <c r="DW33" s="628">
        <v>44.6</v>
      </c>
      <c r="DX33" s="653"/>
      <c r="DY33" s="653"/>
      <c r="DZ33" s="653"/>
      <c r="EA33" s="653"/>
      <c r="EB33" s="653"/>
      <c r="EC33" s="654"/>
    </row>
    <row r="34" spans="2:133" ht="11.25" customHeight="1">
      <c r="B34" s="620" t="s">
        <v>308</v>
      </c>
      <c r="C34" s="621"/>
      <c r="D34" s="621"/>
      <c r="E34" s="621"/>
      <c r="F34" s="621"/>
      <c r="G34" s="621"/>
      <c r="H34" s="621"/>
      <c r="I34" s="621"/>
      <c r="J34" s="621"/>
      <c r="K34" s="621"/>
      <c r="L34" s="621"/>
      <c r="M34" s="621"/>
      <c r="N34" s="621"/>
      <c r="O34" s="621"/>
      <c r="P34" s="621"/>
      <c r="Q34" s="622"/>
      <c r="R34" s="623">
        <v>794720</v>
      </c>
      <c r="S34" s="624"/>
      <c r="T34" s="624"/>
      <c r="U34" s="624"/>
      <c r="V34" s="624"/>
      <c r="W34" s="624"/>
      <c r="X34" s="624"/>
      <c r="Y34" s="625"/>
      <c r="Z34" s="626">
        <v>4.4000000000000004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1986869</v>
      </c>
      <c r="CS34" s="624"/>
      <c r="CT34" s="624"/>
      <c r="CU34" s="624"/>
      <c r="CV34" s="624"/>
      <c r="CW34" s="624"/>
      <c r="CX34" s="624"/>
      <c r="CY34" s="625"/>
      <c r="CZ34" s="628">
        <v>11.8</v>
      </c>
      <c r="DA34" s="653"/>
      <c r="DB34" s="653"/>
      <c r="DC34" s="658"/>
      <c r="DD34" s="632">
        <v>1246817</v>
      </c>
      <c r="DE34" s="624"/>
      <c r="DF34" s="624"/>
      <c r="DG34" s="624"/>
      <c r="DH34" s="624"/>
      <c r="DI34" s="624"/>
      <c r="DJ34" s="624"/>
      <c r="DK34" s="625"/>
      <c r="DL34" s="632">
        <v>1141034</v>
      </c>
      <c r="DM34" s="624"/>
      <c r="DN34" s="624"/>
      <c r="DO34" s="624"/>
      <c r="DP34" s="624"/>
      <c r="DQ34" s="624"/>
      <c r="DR34" s="624"/>
      <c r="DS34" s="624"/>
      <c r="DT34" s="624"/>
      <c r="DU34" s="624"/>
      <c r="DV34" s="625"/>
      <c r="DW34" s="628">
        <v>12.6</v>
      </c>
      <c r="DX34" s="653"/>
      <c r="DY34" s="653"/>
      <c r="DZ34" s="653"/>
      <c r="EA34" s="653"/>
      <c r="EB34" s="653"/>
      <c r="EC34" s="654"/>
    </row>
    <row r="35" spans="2:133" ht="11.25" customHeight="1">
      <c r="B35" s="620" t="s">
        <v>310</v>
      </c>
      <c r="C35" s="621"/>
      <c r="D35" s="621"/>
      <c r="E35" s="621"/>
      <c r="F35" s="621"/>
      <c r="G35" s="621"/>
      <c r="H35" s="621"/>
      <c r="I35" s="621"/>
      <c r="J35" s="621"/>
      <c r="K35" s="621"/>
      <c r="L35" s="621"/>
      <c r="M35" s="621"/>
      <c r="N35" s="621"/>
      <c r="O35" s="621"/>
      <c r="P35" s="621"/>
      <c r="Q35" s="622"/>
      <c r="R35" s="623">
        <v>994689</v>
      </c>
      <c r="S35" s="624"/>
      <c r="T35" s="624"/>
      <c r="U35" s="624"/>
      <c r="V35" s="624"/>
      <c r="W35" s="624"/>
      <c r="X35" s="624"/>
      <c r="Y35" s="625"/>
      <c r="Z35" s="626">
        <v>5.5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136780</v>
      </c>
      <c r="CS35" s="656"/>
      <c r="CT35" s="656"/>
      <c r="CU35" s="656"/>
      <c r="CV35" s="656"/>
      <c r="CW35" s="656"/>
      <c r="CX35" s="656"/>
      <c r="CY35" s="657"/>
      <c r="CZ35" s="628">
        <v>0.8</v>
      </c>
      <c r="DA35" s="653"/>
      <c r="DB35" s="653"/>
      <c r="DC35" s="658"/>
      <c r="DD35" s="632">
        <v>113869</v>
      </c>
      <c r="DE35" s="656"/>
      <c r="DF35" s="656"/>
      <c r="DG35" s="656"/>
      <c r="DH35" s="656"/>
      <c r="DI35" s="656"/>
      <c r="DJ35" s="656"/>
      <c r="DK35" s="657"/>
      <c r="DL35" s="632">
        <v>109760</v>
      </c>
      <c r="DM35" s="656"/>
      <c r="DN35" s="656"/>
      <c r="DO35" s="656"/>
      <c r="DP35" s="656"/>
      <c r="DQ35" s="656"/>
      <c r="DR35" s="656"/>
      <c r="DS35" s="656"/>
      <c r="DT35" s="656"/>
      <c r="DU35" s="656"/>
      <c r="DV35" s="657"/>
      <c r="DW35" s="628">
        <v>1.2</v>
      </c>
      <c r="DX35" s="653"/>
      <c r="DY35" s="653"/>
      <c r="DZ35" s="653"/>
      <c r="EA35" s="653"/>
      <c r="EB35" s="653"/>
      <c r="EC35" s="654"/>
    </row>
    <row r="36" spans="2:133" ht="11.25" customHeight="1">
      <c r="B36" s="620" t="s">
        <v>314</v>
      </c>
      <c r="C36" s="621"/>
      <c r="D36" s="621"/>
      <c r="E36" s="621"/>
      <c r="F36" s="621"/>
      <c r="G36" s="621"/>
      <c r="H36" s="621"/>
      <c r="I36" s="621"/>
      <c r="J36" s="621"/>
      <c r="K36" s="621"/>
      <c r="L36" s="621"/>
      <c r="M36" s="621"/>
      <c r="N36" s="621"/>
      <c r="O36" s="621"/>
      <c r="P36" s="621"/>
      <c r="Q36" s="622"/>
      <c r="R36" s="623">
        <v>992144</v>
      </c>
      <c r="S36" s="624"/>
      <c r="T36" s="624"/>
      <c r="U36" s="624"/>
      <c r="V36" s="624"/>
      <c r="W36" s="624"/>
      <c r="X36" s="624"/>
      <c r="Y36" s="625"/>
      <c r="Z36" s="626">
        <v>5.5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1691145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124270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3063892</v>
      </c>
      <c r="CS36" s="624"/>
      <c r="CT36" s="624"/>
      <c r="CU36" s="624"/>
      <c r="CV36" s="624"/>
      <c r="CW36" s="624"/>
      <c r="CX36" s="624"/>
      <c r="CY36" s="625"/>
      <c r="CZ36" s="628">
        <v>18.2</v>
      </c>
      <c r="DA36" s="653"/>
      <c r="DB36" s="653"/>
      <c r="DC36" s="658"/>
      <c r="DD36" s="632">
        <v>2411118</v>
      </c>
      <c r="DE36" s="624"/>
      <c r="DF36" s="624"/>
      <c r="DG36" s="624"/>
      <c r="DH36" s="624"/>
      <c r="DI36" s="624"/>
      <c r="DJ36" s="624"/>
      <c r="DK36" s="625"/>
      <c r="DL36" s="632">
        <v>1898023</v>
      </c>
      <c r="DM36" s="624"/>
      <c r="DN36" s="624"/>
      <c r="DO36" s="624"/>
      <c r="DP36" s="624"/>
      <c r="DQ36" s="624"/>
      <c r="DR36" s="624"/>
      <c r="DS36" s="624"/>
      <c r="DT36" s="624"/>
      <c r="DU36" s="624"/>
      <c r="DV36" s="625"/>
      <c r="DW36" s="628">
        <v>21</v>
      </c>
      <c r="DX36" s="653"/>
      <c r="DY36" s="653"/>
      <c r="DZ36" s="653"/>
      <c r="EA36" s="653"/>
      <c r="EB36" s="653"/>
      <c r="EC36" s="654"/>
    </row>
    <row r="37" spans="2:133" ht="11.25" customHeight="1">
      <c r="B37" s="620" t="s">
        <v>318</v>
      </c>
      <c r="C37" s="621"/>
      <c r="D37" s="621"/>
      <c r="E37" s="621"/>
      <c r="F37" s="621"/>
      <c r="G37" s="621"/>
      <c r="H37" s="621"/>
      <c r="I37" s="621"/>
      <c r="J37" s="621"/>
      <c r="K37" s="621"/>
      <c r="L37" s="621"/>
      <c r="M37" s="621"/>
      <c r="N37" s="621"/>
      <c r="O37" s="621"/>
      <c r="P37" s="621"/>
      <c r="Q37" s="622"/>
      <c r="R37" s="623">
        <v>512703</v>
      </c>
      <c r="S37" s="624"/>
      <c r="T37" s="624"/>
      <c r="U37" s="624"/>
      <c r="V37" s="624"/>
      <c r="W37" s="624"/>
      <c r="X37" s="624"/>
      <c r="Y37" s="625"/>
      <c r="Z37" s="626">
        <v>2.9</v>
      </c>
      <c r="AA37" s="626"/>
      <c r="AB37" s="626"/>
      <c r="AC37" s="626"/>
      <c r="AD37" s="627">
        <v>1163</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541554</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119495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1108538</v>
      </c>
      <c r="CS37" s="656"/>
      <c r="CT37" s="656"/>
      <c r="CU37" s="656"/>
      <c r="CV37" s="656"/>
      <c r="CW37" s="656"/>
      <c r="CX37" s="656"/>
      <c r="CY37" s="657"/>
      <c r="CZ37" s="628">
        <v>6.6</v>
      </c>
      <c r="DA37" s="653"/>
      <c r="DB37" s="653"/>
      <c r="DC37" s="658"/>
      <c r="DD37" s="632">
        <v>1097892</v>
      </c>
      <c r="DE37" s="656"/>
      <c r="DF37" s="656"/>
      <c r="DG37" s="656"/>
      <c r="DH37" s="656"/>
      <c r="DI37" s="656"/>
      <c r="DJ37" s="656"/>
      <c r="DK37" s="657"/>
      <c r="DL37" s="632">
        <v>1059585</v>
      </c>
      <c r="DM37" s="656"/>
      <c r="DN37" s="656"/>
      <c r="DO37" s="656"/>
      <c r="DP37" s="656"/>
      <c r="DQ37" s="656"/>
      <c r="DR37" s="656"/>
      <c r="DS37" s="656"/>
      <c r="DT37" s="656"/>
      <c r="DU37" s="656"/>
      <c r="DV37" s="657"/>
      <c r="DW37" s="628">
        <v>11.7</v>
      </c>
      <c r="DX37" s="653"/>
      <c r="DY37" s="653"/>
      <c r="DZ37" s="653"/>
      <c r="EA37" s="653"/>
      <c r="EB37" s="653"/>
      <c r="EC37" s="654"/>
    </row>
    <row r="38" spans="2:133" ht="11.25" customHeight="1">
      <c r="B38" s="620" t="s">
        <v>322</v>
      </c>
      <c r="C38" s="621"/>
      <c r="D38" s="621"/>
      <c r="E38" s="621"/>
      <c r="F38" s="621"/>
      <c r="G38" s="621"/>
      <c r="H38" s="621"/>
      <c r="I38" s="621"/>
      <c r="J38" s="621"/>
      <c r="K38" s="621"/>
      <c r="L38" s="621"/>
      <c r="M38" s="621"/>
      <c r="N38" s="621"/>
      <c r="O38" s="621"/>
      <c r="P38" s="621"/>
      <c r="Q38" s="622"/>
      <c r="R38" s="623">
        <v>991533</v>
      </c>
      <c r="S38" s="624"/>
      <c r="T38" s="624"/>
      <c r="U38" s="624"/>
      <c r="V38" s="624"/>
      <c r="W38" s="624"/>
      <c r="X38" s="624"/>
      <c r="Y38" s="625"/>
      <c r="Z38" s="626">
        <v>5.5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113221</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3186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1036370</v>
      </c>
      <c r="CS38" s="624"/>
      <c r="CT38" s="624"/>
      <c r="CU38" s="624"/>
      <c r="CV38" s="624"/>
      <c r="CW38" s="624"/>
      <c r="CX38" s="624"/>
      <c r="CY38" s="625"/>
      <c r="CZ38" s="628">
        <v>6.2</v>
      </c>
      <c r="DA38" s="653"/>
      <c r="DB38" s="653"/>
      <c r="DC38" s="658"/>
      <c r="DD38" s="632">
        <v>881615</v>
      </c>
      <c r="DE38" s="624"/>
      <c r="DF38" s="624"/>
      <c r="DG38" s="624"/>
      <c r="DH38" s="624"/>
      <c r="DI38" s="624"/>
      <c r="DJ38" s="624"/>
      <c r="DK38" s="625"/>
      <c r="DL38" s="632">
        <v>875621</v>
      </c>
      <c r="DM38" s="624"/>
      <c r="DN38" s="624"/>
      <c r="DO38" s="624"/>
      <c r="DP38" s="624"/>
      <c r="DQ38" s="624"/>
      <c r="DR38" s="624"/>
      <c r="DS38" s="624"/>
      <c r="DT38" s="624"/>
      <c r="DU38" s="624"/>
      <c r="DV38" s="625"/>
      <c r="DW38" s="628">
        <v>9.6999999999999993</v>
      </c>
      <c r="DX38" s="653"/>
      <c r="DY38" s="653"/>
      <c r="DZ38" s="653"/>
      <c r="EA38" s="653"/>
      <c r="EB38" s="653"/>
      <c r="EC38" s="654"/>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4728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1455751</v>
      </c>
      <c r="CS39" s="656"/>
      <c r="CT39" s="656"/>
      <c r="CU39" s="656"/>
      <c r="CV39" s="656"/>
      <c r="CW39" s="656"/>
      <c r="CX39" s="656"/>
      <c r="CY39" s="657"/>
      <c r="CZ39" s="628">
        <v>8.6999999999999993</v>
      </c>
      <c r="DA39" s="653"/>
      <c r="DB39" s="653"/>
      <c r="DC39" s="658"/>
      <c r="DD39" s="632">
        <v>675381</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c r="B40" s="620" t="s">
        <v>330</v>
      </c>
      <c r="C40" s="621"/>
      <c r="D40" s="621"/>
      <c r="E40" s="621"/>
      <c r="F40" s="621"/>
      <c r="G40" s="621"/>
      <c r="H40" s="621"/>
      <c r="I40" s="621"/>
      <c r="J40" s="621"/>
      <c r="K40" s="621"/>
      <c r="L40" s="621"/>
      <c r="M40" s="621"/>
      <c r="N40" s="621"/>
      <c r="O40" s="621"/>
      <c r="P40" s="621"/>
      <c r="Q40" s="622"/>
      <c r="R40" s="623">
        <v>75233</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109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211819</v>
      </c>
      <c r="CS40" s="624"/>
      <c r="CT40" s="624"/>
      <c r="CU40" s="624"/>
      <c r="CV40" s="624"/>
      <c r="CW40" s="624"/>
      <c r="CX40" s="624"/>
      <c r="CY40" s="625"/>
      <c r="CZ40" s="628">
        <v>1.3</v>
      </c>
      <c r="DA40" s="653"/>
      <c r="DB40" s="653"/>
      <c r="DC40" s="658"/>
      <c r="DD40" s="632">
        <v>118319</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c r="B41" s="644" t="s">
        <v>335</v>
      </c>
      <c r="C41" s="645"/>
      <c r="D41" s="645"/>
      <c r="E41" s="645"/>
      <c r="F41" s="645"/>
      <c r="G41" s="645"/>
      <c r="H41" s="645"/>
      <c r="I41" s="645"/>
      <c r="J41" s="645"/>
      <c r="K41" s="645"/>
      <c r="L41" s="645"/>
      <c r="M41" s="645"/>
      <c r="N41" s="645"/>
      <c r="O41" s="645"/>
      <c r="P41" s="645"/>
      <c r="Q41" s="646"/>
      <c r="R41" s="695">
        <v>17939025</v>
      </c>
      <c r="S41" s="696"/>
      <c r="T41" s="696"/>
      <c r="U41" s="696"/>
      <c r="V41" s="696"/>
      <c r="W41" s="696"/>
      <c r="X41" s="696"/>
      <c r="Y41" s="700"/>
      <c r="Z41" s="701">
        <v>100</v>
      </c>
      <c r="AA41" s="701"/>
      <c r="AB41" s="701"/>
      <c r="AC41" s="701"/>
      <c r="AD41" s="702">
        <v>8949628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183123</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853247</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439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1842242</v>
      </c>
      <c r="CS42" s="656"/>
      <c r="CT42" s="656"/>
      <c r="CU42" s="656"/>
      <c r="CV42" s="656"/>
      <c r="CW42" s="656"/>
      <c r="CX42" s="656"/>
      <c r="CY42" s="657"/>
      <c r="CZ42" s="628">
        <v>11</v>
      </c>
      <c r="DA42" s="653"/>
      <c r="DB42" s="653"/>
      <c r="DC42" s="658"/>
      <c r="DD42" s="632">
        <v>260275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v>18522</v>
      </c>
      <c r="CS43" s="656"/>
      <c r="CT43" s="656"/>
      <c r="CU43" s="656"/>
      <c r="CV43" s="656"/>
      <c r="CW43" s="656"/>
      <c r="CX43" s="656"/>
      <c r="CY43" s="657"/>
      <c r="CZ43" s="628">
        <v>0.1</v>
      </c>
      <c r="DA43" s="653"/>
      <c r="DB43" s="653"/>
      <c r="DC43" s="658"/>
      <c r="DD43" s="632">
        <v>18522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1674388</v>
      </c>
      <c r="CS44" s="624"/>
      <c r="CT44" s="624"/>
      <c r="CU44" s="624"/>
      <c r="CV44" s="624"/>
      <c r="CW44" s="624"/>
      <c r="CX44" s="624"/>
      <c r="CY44" s="625"/>
      <c r="CZ44" s="628">
        <v>10</v>
      </c>
      <c r="DA44" s="629"/>
      <c r="DB44" s="629"/>
      <c r="DC44" s="635"/>
      <c r="DD44" s="632">
        <v>221730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474295</v>
      </c>
      <c r="CS45" s="656"/>
      <c r="CT45" s="656"/>
      <c r="CU45" s="656"/>
      <c r="CV45" s="656"/>
      <c r="CW45" s="656"/>
      <c r="CX45" s="656"/>
      <c r="CY45" s="657"/>
      <c r="CZ45" s="628">
        <v>2.8</v>
      </c>
      <c r="DA45" s="653"/>
      <c r="DB45" s="653"/>
      <c r="DC45" s="658"/>
      <c r="DD45" s="632">
        <v>39950</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348</v>
      </c>
      <c r="CG46" s="621"/>
      <c r="CH46" s="621"/>
      <c r="CI46" s="621"/>
      <c r="CJ46" s="621"/>
      <c r="CK46" s="621"/>
      <c r="CL46" s="621"/>
      <c r="CM46" s="621"/>
      <c r="CN46" s="621"/>
      <c r="CO46" s="621"/>
      <c r="CP46" s="621"/>
      <c r="CQ46" s="622"/>
      <c r="CR46" s="623">
        <v>944236</v>
      </c>
      <c r="CS46" s="624"/>
      <c r="CT46" s="624"/>
      <c r="CU46" s="624"/>
      <c r="CV46" s="624"/>
      <c r="CW46" s="624"/>
      <c r="CX46" s="624"/>
      <c r="CY46" s="625"/>
      <c r="CZ46" s="628">
        <v>5.6</v>
      </c>
      <c r="DA46" s="629"/>
      <c r="DB46" s="629"/>
      <c r="DC46" s="635"/>
      <c r="DD46" s="632">
        <v>175459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349</v>
      </c>
      <c r="CG47" s="621"/>
      <c r="CH47" s="621"/>
      <c r="CI47" s="621"/>
      <c r="CJ47" s="621"/>
      <c r="CK47" s="621"/>
      <c r="CL47" s="621"/>
      <c r="CM47" s="621"/>
      <c r="CN47" s="621"/>
      <c r="CO47" s="621"/>
      <c r="CP47" s="621"/>
      <c r="CQ47" s="622"/>
      <c r="CR47" s="623">
        <v>167854</v>
      </c>
      <c r="CS47" s="656"/>
      <c r="CT47" s="656"/>
      <c r="CU47" s="656"/>
      <c r="CV47" s="656"/>
      <c r="CW47" s="656"/>
      <c r="CX47" s="656"/>
      <c r="CY47" s="657"/>
      <c r="CZ47" s="628">
        <v>1</v>
      </c>
      <c r="DA47" s="653"/>
      <c r="DB47" s="653"/>
      <c r="DC47" s="658"/>
      <c r="DD47" s="632">
        <v>38545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351</v>
      </c>
      <c r="CE49" s="645"/>
      <c r="CF49" s="645"/>
      <c r="CG49" s="645"/>
      <c r="CH49" s="645"/>
      <c r="CI49" s="645"/>
      <c r="CJ49" s="645"/>
      <c r="CK49" s="645"/>
      <c r="CL49" s="645"/>
      <c r="CM49" s="645"/>
      <c r="CN49" s="645"/>
      <c r="CO49" s="645"/>
      <c r="CP49" s="645"/>
      <c r="CQ49" s="646"/>
      <c r="CR49" s="695">
        <v>16799120</v>
      </c>
      <c r="CS49" s="682"/>
      <c r="CT49" s="682"/>
      <c r="CU49" s="682"/>
      <c r="CV49" s="682"/>
      <c r="CW49" s="682"/>
      <c r="CX49" s="682"/>
      <c r="CY49" s="711"/>
      <c r="CZ49" s="703">
        <v>100</v>
      </c>
      <c r="DA49" s="712"/>
      <c r="DB49" s="712"/>
      <c r="DC49" s="713"/>
      <c r="DD49" s="714">
        <v>10555786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4PRKknzj3ZWx92xiFzfVgRQf+o4VKebTa4LfqL4lFoAYT6XVd6PhpRPGW4yGcRzf4PE8om9gDIszIs/ZhhdmHQ==" saltValue="i4Q51HO/H6lKbHcdmYeUR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17502</v>
      </c>
      <c r="R7" s="753"/>
      <c r="S7" s="753"/>
      <c r="T7" s="753"/>
      <c r="U7" s="753"/>
      <c r="V7" s="753">
        <v>16463</v>
      </c>
      <c r="W7" s="753"/>
      <c r="X7" s="753"/>
      <c r="Y7" s="753"/>
      <c r="Z7" s="753"/>
      <c r="AA7" s="753">
        <f>Q7-V7</f>
        <v>1039</v>
      </c>
      <c r="AB7" s="753"/>
      <c r="AC7" s="753"/>
      <c r="AD7" s="753"/>
      <c r="AE7" s="754"/>
      <c r="AF7" s="755">
        <v>832</v>
      </c>
      <c r="AG7" s="756"/>
      <c r="AH7" s="756"/>
      <c r="AI7" s="756"/>
      <c r="AJ7" s="757"/>
      <c r="AK7" s="758">
        <v>993</v>
      </c>
      <c r="AL7" s="759"/>
      <c r="AM7" s="759"/>
      <c r="AN7" s="759"/>
      <c r="AO7" s="759"/>
      <c r="AP7" s="759">
        <v>16717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v>2</v>
      </c>
      <c r="CI7" s="744"/>
      <c r="CJ7" s="744"/>
      <c r="CK7" s="744"/>
      <c r="CL7" s="745"/>
      <c r="CM7" s="743">
        <v>131</v>
      </c>
      <c r="CN7" s="744"/>
      <c r="CO7" s="744"/>
      <c r="CP7" s="744"/>
      <c r="CQ7" s="745"/>
      <c r="CR7" s="743">
        <v>50</v>
      </c>
      <c r="CS7" s="744"/>
      <c r="CT7" s="744"/>
      <c r="CU7" s="744"/>
      <c r="CV7" s="745"/>
      <c r="CW7" s="743">
        <v>97</v>
      </c>
      <c r="CX7" s="744"/>
      <c r="CY7" s="744"/>
      <c r="CZ7" s="744"/>
      <c r="DA7" s="745"/>
      <c r="DB7" s="743" t="s">
        <v>547</v>
      </c>
      <c r="DC7" s="744"/>
      <c r="DD7" s="744"/>
      <c r="DE7" s="744"/>
      <c r="DF7" s="745"/>
      <c r="DG7" s="743" t="s">
        <v>547</v>
      </c>
      <c r="DH7" s="744"/>
      <c r="DI7" s="744"/>
      <c r="DJ7" s="744"/>
      <c r="DK7" s="745"/>
      <c r="DL7" s="743" t="s">
        <v>547</v>
      </c>
      <c r="DM7" s="744"/>
      <c r="DN7" s="744"/>
      <c r="DO7" s="744"/>
      <c r="DP7" s="745"/>
      <c r="DQ7" s="743" t="s">
        <v>547</v>
      </c>
      <c r="DR7" s="744"/>
      <c r="DS7" s="744"/>
      <c r="DT7" s="744"/>
      <c r="DU7" s="745"/>
      <c r="DV7" s="746"/>
      <c r="DW7" s="747"/>
      <c r="DX7" s="747"/>
      <c r="DY7" s="747"/>
      <c r="DZ7" s="748"/>
      <c r="EA7" s="234"/>
    </row>
    <row r="8" spans="1:131" s="235" customFormat="1" ht="26.25" customHeight="1">
      <c r="A8" s="238">
        <v>2</v>
      </c>
      <c r="B8" s="780" t="s">
        <v>375</v>
      </c>
      <c r="C8" s="781"/>
      <c r="D8" s="781"/>
      <c r="E8" s="781"/>
      <c r="F8" s="781"/>
      <c r="G8" s="781"/>
      <c r="H8" s="781"/>
      <c r="I8" s="781"/>
      <c r="J8" s="781"/>
      <c r="K8" s="781"/>
      <c r="L8" s="781"/>
      <c r="M8" s="781"/>
      <c r="N8" s="781"/>
      <c r="O8" s="781"/>
      <c r="P8" s="782"/>
      <c r="Q8" s="783">
        <v>3</v>
      </c>
      <c r="R8" s="784"/>
      <c r="S8" s="784"/>
      <c r="T8" s="784"/>
      <c r="U8" s="784"/>
      <c r="V8" s="784">
        <v>2</v>
      </c>
      <c r="W8" s="784"/>
      <c r="X8" s="784"/>
      <c r="Y8" s="784"/>
      <c r="Z8" s="784"/>
      <c r="AA8" s="784">
        <f t="shared" ref="AA8:AA9" si="0">Q8-V8</f>
        <v>1</v>
      </c>
      <c r="AB8" s="784"/>
      <c r="AC8" s="784"/>
      <c r="AD8" s="784"/>
      <c r="AE8" s="785"/>
      <c r="AF8" s="786">
        <v>1</v>
      </c>
      <c r="AG8" s="787"/>
      <c r="AH8" s="787"/>
      <c r="AI8" s="787"/>
      <c r="AJ8" s="788"/>
      <c r="AK8" s="769">
        <v>2</v>
      </c>
      <c r="AL8" s="770"/>
      <c r="AM8" s="770"/>
      <c r="AN8" s="770"/>
      <c r="AO8" s="770"/>
      <c r="AP8" s="770" t="s">
        <v>547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t="s">
        <v>376</v>
      </c>
      <c r="C9" s="781"/>
      <c r="D9" s="781"/>
      <c r="E9" s="781"/>
      <c r="F9" s="781"/>
      <c r="G9" s="781"/>
      <c r="H9" s="781"/>
      <c r="I9" s="781"/>
      <c r="J9" s="781"/>
      <c r="K9" s="781"/>
      <c r="L9" s="781"/>
      <c r="M9" s="781"/>
      <c r="N9" s="781"/>
      <c r="O9" s="781"/>
      <c r="P9" s="782"/>
      <c r="Q9" s="783">
        <v>475</v>
      </c>
      <c r="R9" s="784"/>
      <c r="S9" s="784"/>
      <c r="T9" s="784"/>
      <c r="U9" s="784"/>
      <c r="V9" s="784">
        <v>375</v>
      </c>
      <c r="W9" s="784"/>
      <c r="X9" s="784"/>
      <c r="Y9" s="784"/>
      <c r="Z9" s="784"/>
      <c r="AA9" s="784">
        <f t="shared" si="0"/>
        <v>100</v>
      </c>
      <c r="AB9" s="784"/>
      <c r="AC9" s="784"/>
      <c r="AD9" s="784"/>
      <c r="AE9" s="785"/>
      <c r="AF9" s="786" t="s">
        <v>122</v>
      </c>
      <c r="AG9" s="787"/>
      <c r="AH9" s="787"/>
      <c r="AI9" s="787"/>
      <c r="AJ9" s="788"/>
      <c r="AK9" s="769">
        <v>20</v>
      </c>
      <c r="AL9" s="770"/>
      <c r="AM9" s="770"/>
      <c r="AN9" s="770"/>
      <c r="AO9" s="770"/>
      <c r="AP9" s="770">
        <v>360</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378</v>
      </c>
      <c r="B23" s="789" t="s">
        <v>379</v>
      </c>
      <c r="C23" s="790"/>
      <c r="D23" s="790"/>
      <c r="E23" s="790"/>
      <c r="F23" s="790"/>
      <c r="G23" s="790"/>
      <c r="H23" s="790"/>
      <c r="I23" s="790"/>
      <c r="J23" s="790"/>
      <c r="K23" s="790"/>
      <c r="L23" s="790"/>
      <c r="M23" s="790"/>
      <c r="N23" s="790"/>
      <c r="O23" s="790"/>
      <c r="P23" s="791"/>
      <c r="Q23" s="792">
        <v>17959</v>
      </c>
      <c r="R23" s="793"/>
      <c r="S23" s="793"/>
      <c r="T23" s="793"/>
      <c r="U23" s="793"/>
      <c r="V23" s="793">
        <v>16819</v>
      </c>
      <c r="W23" s="793"/>
      <c r="X23" s="793"/>
      <c r="Y23" s="793"/>
      <c r="Z23" s="793"/>
      <c r="AA23" s="793">
        <v>1140</v>
      </c>
      <c r="AB23" s="793"/>
      <c r="AC23" s="793"/>
      <c r="AD23" s="793"/>
      <c r="AE23" s="794"/>
      <c r="AF23" s="795">
        <v>833</v>
      </c>
      <c r="AG23" s="793"/>
      <c r="AH23" s="793"/>
      <c r="AI23" s="793"/>
      <c r="AJ23" s="796"/>
      <c r="AK23" s="797"/>
      <c r="AL23" s="798"/>
      <c r="AM23" s="798"/>
      <c r="AN23" s="798"/>
      <c r="AO23" s="798"/>
      <c r="AP23" s="793">
        <v>17077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390</v>
      </c>
      <c r="C28" s="750"/>
      <c r="D28" s="750"/>
      <c r="E28" s="750"/>
      <c r="F28" s="750"/>
      <c r="G28" s="750"/>
      <c r="H28" s="750"/>
      <c r="I28" s="750"/>
      <c r="J28" s="750"/>
      <c r="K28" s="750"/>
      <c r="L28" s="750"/>
      <c r="M28" s="750"/>
      <c r="N28" s="750"/>
      <c r="O28" s="750"/>
      <c r="P28" s="751"/>
      <c r="Q28" s="822">
        <v>2953</v>
      </c>
      <c r="R28" s="823"/>
      <c r="S28" s="823"/>
      <c r="T28" s="823"/>
      <c r="U28" s="823"/>
      <c r="V28" s="823">
        <v>2829</v>
      </c>
      <c r="W28" s="823"/>
      <c r="X28" s="823"/>
      <c r="Y28" s="823"/>
      <c r="Z28" s="823"/>
      <c r="AA28" s="823">
        <f t="shared" ref="AA28:AA31" si="1">Q28-V28</f>
        <v>124</v>
      </c>
      <c r="AB28" s="823"/>
      <c r="AC28" s="823"/>
      <c r="AD28" s="823"/>
      <c r="AE28" s="824"/>
      <c r="AF28" s="825">
        <v>124</v>
      </c>
      <c r="AG28" s="823"/>
      <c r="AH28" s="823"/>
      <c r="AI28" s="823"/>
      <c r="AJ28" s="826"/>
      <c r="AK28" s="827">
        <v>203</v>
      </c>
      <c r="AL28" s="828"/>
      <c r="AM28" s="828"/>
      <c r="AN28" s="828"/>
      <c r="AO28" s="828"/>
      <c r="AP28" s="828" t="s">
        <v>547</v>
      </c>
      <c r="AQ28" s="828"/>
      <c r="AR28" s="828"/>
      <c r="AS28" s="828"/>
      <c r="AT28" s="828"/>
      <c r="AU28" s="828" t="s">
        <v>547</v>
      </c>
      <c r="AV28" s="828"/>
      <c r="AW28" s="828"/>
      <c r="AX28" s="828"/>
      <c r="AY28" s="828"/>
      <c r="AZ28" s="829" t="s">
        <v>547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391</v>
      </c>
      <c r="C29" s="781"/>
      <c r="D29" s="781"/>
      <c r="E29" s="781"/>
      <c r="F29" s="781"/>
      <c r="G29" s="781"/>
      <c r="H29" s="781"/>
      <c r="I29" s="781"/>
      <c r="J29" s="781"/>
      <c r="K29" s="781"/>
      <c r="L29" s="781"/>
      <c r="M29" s="781"/>
      <c r="N29" s="781"/>
      <c r="O29" s="781"/>
      <c r="P29" s="782"/>
      <c r="Q29" s="783">
        <v>439</v>
      </c>
      <c r="R29" s="784"/>
      <c r="S29" s="784"/>
      <c r="T29" s="784"/>
      <c r="U29" s="784"/>
      <c r="V29" s="784">
        <v>439</v>
      </c>
      <c r="W29" s="784"/>
      <c r="X29" s="784"/>
      <c r="Y29" s="784"/>
      <c r="Z29" s="784"/>
      <c r="AA29" s="784">
        <f t="shared" si="1"/>
        <v>0</v>
      </c>
      <c r="AB29" s="784"/>
      <c r="AC29" s="784"/>
      <c r="AD29" s="784"/>
      <c r="AE29" s="785"/>
      <c r="AF29" s="786">
        <v>0</v>
      </c>
      <c r="AG29" s="787"/>
      <c r="AH29" s="787"/>
      <c r="AI29" s="787"/>
      <c r="AJ29" s="788"/>
      <c r="AK29" s="834">
        <v>83</v>
      </c>
      <c r="AL29" s="830"/>
      <c r="AM29" s="830"/>
      <c r="AN29" s="830"/>
      <c r="AO29" s="830"/>
      <c r="AP29" s="830" t="s">
        <v>547</v>
      </c>
      <c r="AQ29" s="830"/>
      <c r="AR29" s="830"/>
      <c r="AS29" s="830"/>
      <c r="AT29" s="830"/>
      <c r="AU29" s="830" t="s">
        <v>547</v>
      </c>
      <c r="AV29" s="830"/>
      <c r="AW29" s="830"/>
      <c r="AX29" s="830"/>
      <c r="AY29" s="830"/>
      <c r="AZ29" s="831" t="s">
        <v>547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392</v>
      </c>
      <c r="C30" s="781"/>
      <c r="D30" s="781"/>
      <c r="E30" s="781"/>
      <c r="F30" s="781"/>
      <c r="G30" s="781"/>
      <c r="H30" s="781"/>
      <c r="I30" s="781"/>
      <c r="J30" s="781"/>
      <c r="K30" s="781"/>
      <c r="L30" s="781"/>
      <c r="M30" s="781"/>
      <c r="N30" s="781"/>
      <c r="O30" s="781"/>
      <c r="P30" s="782"/>
      <c r="Q30" s="783">
        <v>731</v>
      </c>
      <c r="R30" s="784"/>
      <c r="S30" s="784"/>
      <c r="T30" s="784"/>
      <c r="U30" s="784"/>
      <c r="V30" s="784">
        <v>662</v>
      </c>
      <c r="W30" s="784"/>
      <c r="X30" s="784"/>
      <c r="Y30" s="784"/>
      <c r="Z30" s="784"/>
      <c r="AA30" s="784">
        <f t="shared" si="1"/>
        <v>69</v>
      </c>
      <c r="AB30" s="784"/>
      <c r="AC30" s="784"/>
      <c r="AD30" s="784"/>
      <c r="AE30" s="785"/>
      <c r="AF30" s="786">
        <v>689</v>
      </c>
      <c r="AG30" s="787"/>
      <c r="AH30" s="787"/>
      <c r="AI30" s="787"/>
      <c r="AJ30" s="788"/>
      <c r="AK30" s="834">
        <v>105</v>
      </c>
      <c r="AL30" s="830"/>
      <c r="AM30" s="830"/>
      <c r="AN30" s="830"/>
      <c r="AO30" s="830"/>
      <c r="AP30" s="830">
        <v>1320</v>
      </c>
      <c r="AQ30" s="830"/>
      <c r="AR30" s="830"/>
      <c r="AS30" s="830"/>
      <c r="AT30" s="830"/>
      <c r="AU30" s="830">
        <v>292</v>
      </c>
      <c r="AV30" s="830"/>
      <c r="AW30" s="830"/>
      <c r="AX30" s="830"/>
      <c r="AY30" s="830"/>
      <c r="AZ30" s="831" t="s">
        <v>547</v>
      </c>
      <c r="BA30" s="831"/>
      <c r="BB30" s="831"/>
      <c r="BC30" s="831"/>
      <c r="BD30" s="831"/>
      <c r="BE30" s="832" t="s">
        <v>393</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394</v>
      </c>
      <c r="C31" s="781"/>
      <c r="D31" s="781"/>
      <c r="E31" s="781"/>
      <c r="F31" s="781"/>
      <c r="G31" s="781"/>
      <c r="H31" s="781"/>
      <c r="I31" s="781"/>
      <c r="J31" s="781"/>
      <c r="K31" s="781"/>
      <c r="L31" s="781"/>
      <c r="M31" s="781"/>
      <c r="N31" s="781"/>
      <c r="O31" s="781"/>
      <c r="P31" s="782"/>
      <c r="Q31" s="783">
        <v>1170</v>
      </c>
      <c r="R31" s="784"/>
      <c r="S31" s="784"/>
      <c r="T31" s="784"/>
      <c r="U31" s="784"/>
      <c r="V31" s="784">
        <v>1096</v>
      </c>
      <c r="W31" s="784"/>
      <c r="X31" s="784"/>
      <c r="Y31" s="784"/>
      <c r="Z31" s="784"/>
      <c r="AA31" s="784">
        <f t="shared" si="1"/>
        <v>74</v>
      </c>
      <c r="AB31" s="784"/>
      <c r="AC31" s="784"/>
      <c r="AD31" s="784"/>
      <c r="AE31" s="785"/>
      <c r="AF31" s="786">
        <v>154</v>
      </c>
      <c r="AG31" s="787"/>
      <c r="AH31" s="787"/>
      <c r="AI31" s="787"/>
      <c r="AJ31" s="788"/>
      <c r="AK31" s="834">
        <v>345</v>
      </c>
      <c r="AL31" s="830"/>
      <c r="AM31" s="830"/>
      <c r="AN31" s="830"/>
      <c r="AO31" s="830"/>
      <c r="AP31" s="830">
        <v>8169</v>
      </c>
      <c r="AQ31" s="830"/>
      <c r="AR31" s="830"/>
      <c r="AS31" s="830"/>
      <c r="AT31" s="830"/>
      <c r="AU31" s="830">
        <v>3194</v>
      </c>
      <c r="AV31" s="830"/>
      <c r="AW31" s="830"/>
      <c r="AX31" s="830"/>
      <c r="AY31" s="830"/>
      <c r="AZ31" s="831" t="s">
        <v>547</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378</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967</v>
      </c>
      <c r="AG63" s="844"/>
      <c r="AH63" s="844"/>
      <c r="AI63" s="844"/>
      <c r="AJ63" s="845"/>
      <c r="AK63" s="846"/>
      <c r="AL63" s="841"/>
      <c r="AM63" s="841"/>
      <c r="AN63" s="841"/>
      <c r="AO63" s="841"/>
      <c r="AP63" s="844">
        <f>SUM(AP28:AT31)</f>
        <v>9489</v>
      </c>
      <c r="AQ63" s="844"/>
      <c r="AR63" s="844"/>
      <c r="AS63" s="844"/>
      <c r="AT63" s="844"/>
      <c r="AU63" s="844">
        <f>SUM(AU28:AY31)</f>
        <v>3486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398</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548</v>
      </c>
      <c r="C68" s="870"/>
      <c r="D68" s="870"/>
      <c r="E68" s="870"/>
      <c r="F68" s="870"/>
      <c r="G68" s="870"/>
      <c r="H68" s="870"/>
      <c r="I68" s="870"/>
      <c r="J68" s="870"/>
      <c r="K68" s="870"/>
      <c r="L68" s="870"/>
      <c r="M68" s="870"/>
      <c r="N68" s="870"/>
      <c r="O68" s="870"/>
      <c r="P68" s="871"/>
      <c r="Q68" s="872">
        <v>2397</v>
      </c>
      <c r="R68" s="866"/>
      <c r="S68" s="866"/>
      <c r="T68" s="866"/>
      <c r="U68" s="866"/>
      <c r="V68" s="866">
        <v>2359</v>
      </c>
      <c r="W68" s="866"/>
      <c r="X68" s="866"/>
      <c r="Y68" s="866"/>
      <c r="Z68" s="866"/>
      <c r="AA68" s="866">
        <f>Q68-V68</f>
        <v>38</v>
      </c>
      <c r="AB68" s="866"/>
      <c r="AC68" s="866"/>
      <c r="AD68" s="866"/>
      <c r="AE68" s="866"/>
      <c r="AF68" s="866">
        <v>38</v>
      </c>
      <c r="AG68" s="866"/>
      <c r="AH68" s="866"/>
      <c r="AI68" s="866"/>
      <c r="AJ68" s="866"/>
      <c r="AK68" s="866" t="s">
        <v>547</v>
      </c>
      <c r="AL68" s="866"/>
      <c r="AM68" s="866"/>
      <c r="AN68" s="866"/>
      <c r="AO68" s="866"/>
      <c r="AP68" s="866">
        <v>1286</v>
      </c>
      <c r="AQ68" s="866"/>
      <c r="AR68" s="866"/>
      <c r="AS68" s="866"/>
      <c r="AT68" s="866"/>
      <c r="AU68" s="866">
        <v>316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549</v>
      </c>
      <c r="C69" s="874"/>
      <c r="D69" s="874"/>
      <c r="E69" s="874"/>
      <c r="F69" s="874"/>
      <c r="G69" s="874"/>
      <c r="H69" s="874"/>
      <c r="I69" s="874"/>
      <c r="J69" s="874"/>
      <c r="K69" s="874"/>
      <c r="L69" s="874"/>
      <c r="M69" s="874"/>
      <c r="N69" s="874"/>
      <c r="O69" s="874"/>
      <c r="P69" s="875"/>
      <c r="Q69" s="876">
        <v>510</v>
      </c>
      <c r="R69" s="830"/>
      <c r="S69" s="830"/>
      <c r="T69" s="830"/>
      <c r="U69" s="830"/>
      <c r="V69" s="830">
        <v>455</v>
      </c>
      <c r="W69" s="830"/>
      <c r="X69" s="830"/>
      <c r="Y69" s="830"/>
      <c r="Z69" s="830"/>
      <c r="AA69" s="830">
        <f t="shared" ref="AA69:AA77" si="2">Q69-V69</f>
        <v>55</v>
      </c>
      <c r="AB69" s="830"/>
      <c r="AC69" s="830"/>
      <c r="AD69" s="830"/>
      <c r="AE69" s="830"/>
      <c r="AF69" s="830">
        <v>55</v>
      </c>
      <c r="AG69" s="830"/>
      <c r="AH69" s="830"/>
      <c r="AI69" s="830"/>
      <c r="AJ69" s="830"/>
      <c r="AK69" s="830" t="s">
        <v>547</v>
      </c>
      <c r="AL69" s="830"/>
      <c r="AM69" s="830"/>
      <c r="AN69" s="830"/>
      <c r="AO69" s="830"/>
      <c r="AP69" s="830" t="s">
        <v>547</v>
      </c>
      <c r="AQ69" s="830"/>
      <c r="AR69" s="830"/>
      <c r="AS69" s="830"/>
      <c r="AT69" s="830"/>
      <c r="AU69" s="830" t="s">
        <v>547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550</v>
      </c>
      <c r="C70" s="874"/>
      <c r="D70" s="874"/>
      <c r="E70" s="874"/>
      <c r="F70" s="874"/>
      <c r="G70" s="874"/>
      <c r="H70" s="874"/>
      <c r="I70" s="874"/>
      <c r="J70" s="874"/>
      <c r="K70" s="874"/>
      <c r="L70" s="874"/>
      <c r="M70" s="874"/>
      <c r="N70" s="874"/>
      <c r="O70" s="874"/>
      <c r="P70" s="875"/>
      <c r="Q70" s="876">
        <v>113047</v>
      </c>
      <c r="R70" s="830"/>
      <c r="S70" s="830"/>
      <c r="T70" s="830"/>
      <c r="U70" s="830"/>
      <c r="V70" s="830">
        <v>111097</v>
      </c>
      <c r="W70" s="830"/>
      <c r="X70" s="830"/>
      <c r="Y70" s="830"/>
      <c r="Z70" s="830"/>
      <c r="AA70" s="830">
        <f t="shared" si="2"/>
        <v>1950</v>
      </c>
      <c r="AB70" s="830"/>
      <c r="AC70" s="830"/>
      <c r="AD70" s="830"/>
      <c r="AE70" s="830"/>
      <c r="AF70" s="830">
        <v>1949</v>
      </c>
      <c r="AG70" s="830"/>
      <c r="AH70" s="830"/>
      <c r="AI70" s="830"/>
      <c r="AJ70" s="830"/>
      <c r="AK70" s="830">
        <v>42</v>
      </c>
      <c r="AL70" s="830"/>
      <c r="AM70" s="830"/>
      <c r="AN70" s="830"/>
      <c r="AO70" s="830"/>
      <c r="AP70" s="830" t="s">
        <v>547</v>
      </c>
      <c r="AQ70" s="830"/>
      <c r="AR70" s="830"/>
      <c r="AS70" s="830"/>
      <c r="AT70" s="830"/>
      <c r="AU70" s="830" t="s">
        <v>547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551</v>
      </c>
      <c r="C71" s="874"/>
      <c r="D71" s="874"/>
      <c r="E71" s="874"/>
      <c r="F71" s="874"/>
      <c r="G71" s="874"/>
      <c r="H71" s="874"/>
      <c r="I71" s="874"/>
      <c r="J71" s="874"/>
      <c r="K71" s="874"/>
      <c r="L71" s="874"/>
      <c r="M71" s="874"/>
      <c r="N71" s="874"/>
      <c r="O71" s="874"/>
      <c r="P71" s="875"/>
      <c r="Q71" s="876">
        <v>2547</v>
      </c>
      <c r="R71" s="830"/>
      <c r="S71" s="830"/>
      <c r="T71" s="830"/>
      <c r="U71" s="830"/>
      <c r="V71" s="830">
        <v>2460</v>
      </c>
      <c r="W71" s="830"/>
      <c r="X71" s="830"/>
      <c r="Y71" s="830"/>
      <c r="Z71" s="830"/>
      <c r="AA71" s="830">
        <f t="shared" si="2"/>
        <v>87</v>
      </c>
      <c r="AB71" s="830"/>
      <c r="AC71" s="830"/>
      <c r="AD71" s="830"/>
      <c r="AE71" s="830"/>
      <c r="AF71" s="830">
        <v>87</v>
      </c>
      <c r="AG71" s="830"/>
      <c r="AH71" s="830"/>
      <c r="AI71" s="830"/>
      <c r="AJ71" s="830"/>
      <c r="AK71" s="830" t="s">
        <v>547</v>
      </c>
      <c r="AL71" s="830"/>
      <c r="AM71" s="830"/>
      <c r="AN71" s="830"/>
      <c r="AO71" s="830"/>
      <c r="AP71" s="830">
        <v>1083</v>
      </c>
      <c r="AQ71" s="830"/>
      <c r="AR71" s="830"/>
      <c r="AS71" s="830"/>
      <c r="AT71" s="830"/>
      <c r="AU71" s="830">
        <v>179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552</v>
      </c>
      <c r="C72" s="874"/>
      <c r="D72" s="874"/>
      <c r="E72" s="874"/>
      <c r="F72" s="874"/>
      <c r="G72" s="874"/>
      <c r="H72" s="874"/>
      <c r="I72" s="874"/>
      <c r="J72" s="874"/>
      <c r="K72" s="874"/>
      <c r="L72" s="874"/>
      <c r="M72" s="874"/>
      <c r="N72" s="874"/>
      <c r="O72" s="874"/>
      <c r="P72" s="875"/>
      <c r="Q72" s="876">
        <v>4853</v>
      </c>
      <c r="R72" s="830"/>
      <c r="S72" s="830"/>
      <c r="T72" s="830"/>
      <c r="U72" s="830"/>
      <c r="V72" s="830">
        <v>3922</v>
      </c>
      <c r="W72" s="830"/>
      <c r="X72" s="830"/>
      <c r="Y72" s="830"/>
      <c r="Z72" s="830"/>
      <c r="AA72" s="830">
        <f t="shared" si="2"/>
        <v>931</v>
      </c>
      <c r="AB72" s="830"/>
      <c r="AC72" s="830"/>
      <c r="AD72" s="830"/>
      <c r="AE72" s="830"/>
      <c r="AF72" s="830">
        <v>931</v>
      </c>
      <c r="AG72" s="830"/>
      <c r="AH72" s="830"/>
      <c r="AI72" s="830"/>
      <c r="AJ72" s="830"/>
      <c r="AK72" s="830" t="s">
        <v>547</v>
      </c>
      <c r="AL72" s="830"/>
      <c r="AM72" s="830"/>
      <c r="AN72" s="830"/>
      <c r="AO72" s="830"/>
      <c r="AP72" s="830" t="s">
        <v>547</v>
      </c>
      <c r="AQ72" s="830"/>
      <c r="AR72" s="830"/>
      <c r="AS72" s="830"/>
      <c r="AT72" s="830"/>
      <c r="AU72" s="830" t="s">
        <v>547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553</v>
      </c>
      <c r="C73" s="874"/>
      <c r="D73" s="874"/>
      <c r="E73" s="874"/>
      <c r="F73" s="874"/>
      <c r="G73" s="874"/>
      <c r="H73" s="874"/>
      <c r="I73" s="874"/>
      <c r="J73" s="874"/>
      <c r="K73" s="874"/>
      <c r="L73" s="874"/>
      <c r="M73" s="874"/>
      <c r="N73" s="874"/>
      <c r="O73" s="874"/>
      <c r="P73" s="875"/>
      <c r="Q73" s="876">
        <v>78</v>
      </c>
      <c r="R73" s="830"/>
      <c r="S73" s="830"/>
      <c r="T73" s="830"/>
      <c r="U73" s="830"/>
      <c r="V73" s="830">
        <v>74</v>
      </c>
      <c r="W73" s="830"/>
      <c r="X73" s="830"/>
      <c r="Y73" s="830"/>
      <c r="Z73" s="830"/>
      <c r="AA73" s="830">
        <f t="shared" si="2"/>
        <v>4</v>
      </c>
      <c r="AB73" s="830"/>
      <c r="AC73" s="830"/>
      <c r="AD73" s="830"/>
      <c r="AE73" s="830"/>
      <c r="AF73" s="830">
        <v>4</v>
      </c>
      <c r="AG73" s="830"/>
      <c r="AH73" s="830"/>
      <c r="AI73" s="830"/>
      <c r="AJ73" s="830"/>
      <c r="AK73" s="830">
        <v>11</v>
      </c>
      <c r="AL73" s="830"/>
      <c r="AM73" s="830"/>
      <c r="AN73" s="830"/>
      <c r="AO73" s="830"/>
      <c r="AP73" s="830" t="s">
        <v>547</v>
      </c>
      <c r="AQ73" s="830"/>
      <c r="AR73" s="830"/>
      <c r="AS73" s="830"/>
      <c r="AT73" s="830"/>
      <c r="AU73" s="830" t="s">
        <v>547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554</v>
      </c>
      <c r="C74" s="874"/>
      <c r="D74" s="874"/>
      <c r="E74" s="874"/>
      <c r="F74" s="874"/>
      <c r="G74" s="874"/>
      <c r="H74" s="874"/>
      <c r="I74" s="874"/>
      <c r="J74" s="874"/>
      <c r="K74" s="874"/>
      <c r="L74" s="874"/>
      <c r="M74" s="874"/>
      <c r="N74" s="874"/>
      <c r="O74" s="874"/>
      <c r="P74" s="875"/>
      <c r="Q74" s="876">
        <v>116</v>
      </c>
      <c r="R74" s="830"/>
      <c r="S74" s="830"/>
      <c r="T74" s="830"/>
      <c r="U74" s="830"/>
      <c r="V74" s="830">
        <v>111</v>
      </c>
      <c r="W74" s="830"/>
      <c r="X74" s="830"/>
      <c r="Y74" s="830"/>
      <c r="Z74" s="830"/>
      <c r="AA74" s="830">
        <f t="shared" si="2"/>
        <v>5</v>
      </c>
      <c r="AB74" s="830"/>
      <c r="AC74" s="830"/>
      <c r="AD74" s="830"/>
      <c r="AE74" s="830"/>
      <c r="AF74" s="830">
        <v>5</v>
      </c>
      <c r="AG74" s="830"/>
      <c r="AH74" s="830"/>
      <c r="AI74" s="830"/>
      <c r="AJ74" s="830"/>
      <c r="AK74" s="830">
        <v>5</v>
      </c>
      <c r="AL74" s="830"/>
      <c r="AM74" s="830"/>
      <c r="AN74" s="830"/>
      <c r="AO74" s="830"/>
      <c r="AP74" s="830" t="s">
        <v>547</v>
      </c>
      <c r="AQ74" s="830"/>
      <c r="AR74" s="830"/>
      <c r="AS74" s="830"/>
      <c r="AT74" s="830"/>
      <c r="AU74" s="830" t="s">
        <v>547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555</v>
      </c>
      <c r="C75" s="874"/>
      <c r="D75" s="874"/>
      <c r="E75" s="874"/>
      <c r="F75" s="874"/>
      <c r="G75" s="874"/>
      <c r="H75" s="874"/>
      <c r="I75" s="874"/>
      <c r="J75" s="874"/>
      <c r="K75" s="874"/>
      <c r="L75" s="874"/>
      <c r="M75" s="874"/>
      <c r="N75" s="874"/>
      <c r="O75" s="874"/>
      <c r="P75" s="875"/>
      <c r="Q75" s="877">
        <v>677</v>
      </c>
      <c r="R75" s="878"/>
      <c r="S75" s="878"/>
      <c r="T75" s="878"/>
      <c r="U75" s="834"/>
      <c r="V75" s="879">
        <f>652+1</f>
        <v>653</v>
      </c>
      <c r="W75" s="878"/>
      <c r="X75" s="878"/>
      <c r="Y75" s="878"/>
      <c r="Z75" s="834"/>
      <c r="AA75" s="879">
        <f t="shared" si="2"/>
        <v>24</v>
      </c>
      <c r="AB75" s="878"/>
      <c r="AC75" s="878"/>
      <c r="AD75" s="878"/>
      <c r="AE75" s="834"/>
      <c r="AF75" s="879">
        <v>24</v>
      </c>
      <c r="AG75" s="878"/>
      <c r="AH75" s="878"/>
      <c r="AI75" s="878"/>
      <c r="AJ75" s="834"/>
      <c r="AK75" s="879">
        <v>100</v>
      </c>
      <c r="AL75" s="878"/>
      <c r="AM75" s="878"/>
      <c r="AN75" s="878"/>
      <c r="AO75" s="834"/>
      <c r="AP75" s="879" t="s">
        <v>547</v>
      </c>
      <c r="AQ75" s="878"/>
      <c r="AR75" s="878"/>
      <c r="AS75" s="878"/>
      <c r="AT75" s="834"/>
      <c r="AU75" s="879" t="s">
        <v>547</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t="s">
        <v>556</v>
      </c>
      <c r="C76" s="874"/>
      <c r="D76" s="874"/>
      <c r="E76" s="874"/>
      <c r="F76" s="874"/>
      <c r="G76" s="874"/>
      <c r="H76" s="874"/>
      <c r="I76" s="874"/>
      <c r="J76" s="874"/>
      <c r="K76" s="874"/>
      <c r="L76" s="874"/>
      <c r="M76" s="874"/>
      <c r="N76" s="874"/>
      <c r="O76" s="874"/>
      <c r="P76" s="875"/>
      <c r="Q76" s="877">
        <v>3</v>
      </c>
      <c r="R76" s="878"/>
      <c r="S76" s="878"/>
      <c r="T76" s="878"/>
      <c r="U76" s="834"/>
      <c r="V76" s="879">
        <v>2</v>
      </c>
      <c r="W76" s="878"/>
      <c r="X76" s="878"/>
      <c r="Y76" s="878"/>
      <c r="Z76" s="834"/>
      <c r="AA76" s="879">
        <f t="shared" si="2"/>
        <v>1</v>
      </c>
      <c r="AB76" s="878"/>
      <c r="AC76" s="878"/>
      <c r="AD76" s="878"/>
      <c r="AE76" s="834"/>
      <c r="AF76" s="879">
        <v>1</v>
      </c>
      <c r="AG76" s="878"/>
      <c r="AH76" s="878"/>
      <c r="AI76" s="878"/>
      <c r="AJ76" s="834"/>
      <c r="AK76" s="879" t="s">
        <v>547</v>
      </c>
      <c r="AL76" s="878"/>
      <c r="AM76" s="878"/>
      <c r="AN76" s="878"/>
      <c r="AO76" s="834"/>
      <c r="AP76" s="879" t="s">
        <v>547</v>
      </c>
      <c r="AQ76" s="878"/>
      <c r="AR76" s="878"/>
      <c r="AS76" s="878"/>
      <c r="AT76" s="834"/>
      <c r="AU76" s="879" t="s">
        <v>547</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t="s">
        <v>557</v>
      </c>
      <c r="C77" s="874"/>
      <c r="D77" s="874"/>
      <c r="E77" s="874"/>
      <c r="F77" s="874"/>
      <c r="G77" s="874"/>
      <c r="H77" s="874"/>
      <c r="I77" s="874"/>
      <c r="J77" s="874"/>
      <c r="K77" s="874"/>
      <c r="L77" s="874"/>
      <c r="M77" s="874"/>
      <c r="N77" s="874"/>
      <c r="O77" s="874"/>
      <c r="P77" s="875"/>
      <c r="Q77" s="877">
        <v>12005</v>
      </c>
      <c r="R77" s="878"/>
      <c r="S77" s="878"/>
      <c r="T77" s="878"/>
      <c r="U77" s="834"/>
      <c r="V77" s="879">
        <v>11638</v>
      </c>
      <c r="W77" s="878"/>
      <c r="X77" s="878"/>
      <c r="Y77" s="878"/>
      <c r="Z77" s="834"/>
      <c r="AA77" s="879">
        <f t="shared" si="2"/>
        <v>367</v>
      </c>
      <c r="AB77" s="878"/>
      <c r="AC77" s="878"/>
      <c r="AD77" s="878"/>
      <c r="AE77" s="834"/>
      <c r="AF77" s="879">
        <v>367</v>
      </c>
      <c r="AG77" s="878"/>
      <c r="AH77" s="878"/>
      <c r="AI77" s="878"/>
      <c r="AJ77" s="834"/>
      <c r="AK77" s="879">
        <v>100</v>
      </c>
      <c r="AL77" s="878"/>
      <c r="AM77" s="878"/>
      <c r="AN77" s="878"/>
      <c r="AO77" s="834"/>
      <c r="AP77" s="879" t="s">
        <v>547</v>
      </c>
      <c r="AQ77" s="878"/>
      <c r="AR77" s="878"/>
      <c r="AS77" s="878"/>
      <c r="AT77" s="834"/>
      <c r="AU77" s="879" t="s">
        <v>547</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378</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SUM(AF68:AJ77)</f>
        <v>3461</v>
      </c>
      <c r="AG88" s="844"/>
      <c r="AH88" s="844"/>
      <c r="AI88" s="844"/>
      <c r="AJ88" s="844"/>
      <c r="AK88" s="841"/>
      <c r="AL88" s="841"/>
      <c r="AM88" s="841"/>
      <c r="AN88" s="841"/>
      <c r="AO88" s="841"/>
      <c r="AP88" s="844">
        <f>SUM(AP68:AT77)</f>
        <v>2369</v>
      </c>
      <c r="AQ88" s="844"/>
      <c r="AR88" s="844"/>
      <c r="AS88" s="844"/>
      <c r="AT88" s="844"/>
      <c r="AU88" s="844">
        <f>SUM(AU68:AY77)</f>
        <v>495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CR7</f>
        <v>50</v>
      </c>
      <c r="CS102" s="852"/>
      <c r="CT102" s="852"/>
      <c r="CU102" s="852"/>
      <c r="CV102" s="891"/>
      <c r="CW102" s="890">
        <f>CW7</f>
        <v>97</v>
      </c>
      <c r="CX102" s="852"/>
      <c r="CY102" s="852"/>
      <c r="CZ102" s="852"/>
      <c r="DA102" s="891"/>
      <c r="DB102" s="890" t="s">
        <v>547</v>
      </c>
      <c r="DC102" s="852"/>
      <c r="DD102" s="852"/>
      <c r="DE102" s="852"/>
      <c r="DF102" s="891"/>
      <c r="DG102" s="890" t="s">
        <v>547</v>
      </c>
      <c r="DH102" s="852"/>
      <c r="DI102" s="852"/>
      <c r="DJ102" s="852"/>
      <c r="DK102" s="891"/>
      <c r="DL102" s="890" t="s">
        <v>547</v>
      </c>
      <c r="DM102" s="852"/>
      <c r="DN102" s="852"/>
      <c r="DO102" s="852"/>
      <c r="DP102" s="891"/>
      <c r="DQ102" s="890" t="s">
        <v>547</v>
      </c>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1553532</v>
      </c>
      <c r="AB110" s="900"/>
      <c r="AC110" s="900"/>
      <c r="AD110" s="900"/>
      <c r="AE110" s="901"/>
      <c r="AF110" s="902">
        <v>1566389</v>
      </c>
      <c r="AG110" s="900"/>
      <c r="AH110" s="900"/>
      <c r="AI110" s="900"/>
      <c r="AJ110" s="901"/>
      <c r="AK110" s="902">
        <v>1571416</v>
      </c>
      <c r="AL110" s="900"/>
      <c r="AM110" s="900"/>
      <c r="AN110" s="900"/>
      <c r="AO110" s="901"/>
      <c r="AP110" s="903">
        <v>21.2</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17626409</v>
      </c>
      <c r="BR110" s="931"/>
      <c r="BS110" s="931"/>
      <c r="BT110" s="931"/>
      <c r="BU110" s="931"/>
      <c r="BV110" s="931">
        <v>17611810</v>
      </c>
      <c r="BW110" s="931"/>
      <c r="BX110" s="931"/>
      <c r="BY110" s="931"/>
      <c r="BZ110" s="931"/>
      <c r="CA110" s="931">
        <v>17076907</v>
      </c>
      <c r="CB110" s="931"/>
      <c r="CC110" s="931"/>
      <c r="CD110" s="931"/>
      <c r="CE110" s="931"/>
      <c r="CF110" s="944">
        <v>230.4</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4292917</v>
      </c>
      <c r="BR112" s="926"/>
      <c r="BS112" s="926"/>
      <c r="BT112" s="926"/>
      <c r="BU112" s="926"/>
      <c r="BV112" s="926">
        <v>3706107</v>
      </c>
      <c r="BW112" s="926"/>
      <c r="BX112" s="926"/>
      <c r="BY112" s="926"/>
      <c r="BZ112" s="926"/>
      <c r="CA112" s="926">
        <v>3485913</v>
      </c>
      <c r="CB112" s="926"/>
      <c r="CC112" s="926"/>
      <c r="CD112" s="926"/>
      <c r="CE112" s="926"/>
      <c r="CF112" s="920">
        <v>47</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420832</v>
      </c>
      <c r="AB113" s="938"/>
      <c r="AC113" s="938"/>
      <c r="AD113" s="938"/>
      <c r="AE113" s="939"/>
      <c r="AF113" s="940">
        <v>398591</v>
      </c>
      <c r="AG113" s="938"/>
      <c r="AH113" s="938"/>
      <c r="AI113" s="938"/>
      <c r="AJ113" s="939"/>
      <c r="AK113" s="940">
        <v>383391</v>
      </c>
      <c r="AL113" s="938"/>
      <c r="AM113" s="938"/>
      <c r="AN113" s="938"/>
      <c r="AO113" s="939"/>
      <c r="AP113" s="941">
        <v>5.2</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590725</v>
      </c>
      <c r="BR113" s="926"/>
      <c r="BS113" s="926"/>
      <c r="BT113" s="926"/>
      <c r="BU113" s="926"/>
      <c r="BV113" s="926">
        <v>574246</v>
      </c>
      <c r="BW113" s="926"/>
      <c r="BX113" s="926"/>
      <c r="BY113" s="926"/>
      <c r="BZ113" s="926"/>
      <c r="CA113" s="926">
        <v>495238</v>
      </c>
      <c r="CB113" s="926"/>
      <c r="CC113" s="926"/>
      <c r="CD113" s="926"/>
      <c r="CE113" s="926"/>
      <c r="CF113" s="920">
        <v>6.7</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96476</v>
      </c>
      <c r="AB114" s="959"/>
      <c r="AC114" s="959"/>
      <c r="AD114" s="959"/>
      <c r="AE114" s="960"/>
      <c r="AF114" s="961">
        <v>96449</v>
      </c>
      <c r="AG114" s="959"/>
      <c r="AH114" s="959"/>
      <c r="AI114" s="959"/>
      <c r="AJ114" s="960"/>
      <c r="AK114" s="961">
        <v>103538</v>
      </c>
      <c r="AL114" s="959"/>
      <c r="AM114" s="959"/>
      <c r="AN114" s="959"/>
      <c r="AO114" s="960"/>
      <c r="AP114" s="962">
        <v>1.4</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2170355</v>
      </c>
      <c r="BR114" s="926"/>
      <c r="BS114" s="926"/>
      <c r="BT114" s="926"/>
      <c r="BU114" s="926"/>
      <c r="BV114" s="926">
        <v>2106539</v>
      </c>
      <c r="BW114" s="926"/>
      <c r="BX114" s="926"/>
      <c r="BY114" s="926"/>
      <c r="BZ114" s="926"/>
      <c r="CA114" s="926">
        <v>2026202</v>
      </c>
      <c r="CB114" s="926"/>
      <c r="CC114" s="926"/>
      <c r="CD114" s="926"/>
      <c r="CE114" s="926"/>
      <c r="CF114" s="920">
        <v>27.3</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2070840</v>
      </c>
      <c r="AB117" s="979"/>
      <c r="AC117" s="979"/>
      <c r="AD117" s="979"/>
      <c r="AE117" s="980"/>
      <c r="AF117" s="981">
        <v>2061429</v>
      </c>
      <c r="AG117" s="979"/>
      <c r="AH117" s="979"/>
      <c r="AI117" s="979"/>
      <c r="AJ117" s="980"/>
      <c r="AK117" s="981">
        <v>2058345</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24680406</v>
      </c>
      <c r="BR119" s="1000"/>
      <c r="BS119" s="1000"/>
      <c r="BT119" s="1000"/>
      <c r="BU119" s="1000"/>
      <c r="BV119" s="1000">
        <v>23998702</v>
      </c>
      <c r="BW119" s="1000"/>
      <c r="BX119" s="1000"/>
      <c r="BY119" s="1000"/>
      <c r="BZ119" s="1000"/>
      <c r="CA119" s="1000">
        <v>23084260</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5100920</v>
      </c>
      <c r="BR120" s="931"/>
      <c r="BS120" s="931"/>
      <c r="BT120" s="931"/>
      <c r="BU120" s="931"/>
      <c r="BV120" s="931">
        <v>5734223</v>
      </c>
      <c r="BW120" s="931"/>
      <c r="BX120" s="931"/>
      <c r="BY120" s="931"/>
      <c r="BZ120" s="931"/>
      <c r="CA120" s="931">
        <v>6185300</v>
      </c>
      <c r="CB120" s="931"/>
      <c r="CC120" s="931"/>
      <c r="CD120" s="931"/>
      <c r="CE120" s="931"/>
      <c r="CF120" s="944">
        <v>83.5</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4009067</v>
      </c>
      <c r="DH120" s="931"/>
      <c r="DI120" s="931"/>
      <c r="DJ120" s="931"/>
      <c r="DK120" s="931"/>
      <c r="DL120" s="931">
        <v>3429883</v>
      </c>
      <c r="DM120" s="931"/>
      <c r="DN120" s="931"/>
      <c r="DO120" s="931"/>
      <c r="DP120" s="931"/>
      <c r="DQ120" s="931">
        <v>3194093</v>
      </c>
      <c r="DR120" s="931"/>
      <c r="DS120" s="931"/>
      <c r="DT120" s="931"/>
      <c r="DU120" s="931"/>
      <c r="DV120" s="932">
        <v>43.1</v>
      </c>
      <c r="DW120" s="932"/>
      <c r="DX120" s="932"/>
      <c r="DY120" s="932"/>
      <c r="DZ120" s="933"/>
    </row>
    <row r="121" spans="1:130" s="230" customFormat="1" ht="26.25" customHeight="1">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125697</v>
      </c>
      <c r="BR121" s="926"/>
      <c r="BS121" s="926"/>
      <c r="BT121" s="926"/>
      <c r="BU121" s="926"/>
      <c r="BV121" s="926">
        <v>91207</v>
      </c>
      <c r="BW121" s="926"/>
      <c r="BX121" s="926"/>
      <c r="BY121" s="926"/>
      <c r="BZ121" s="926"/>
      <c r="CA121" s="926">
        <v>61377</v>
      </c>
      <c r="CB121" s="926"/>
      <c r="CC121" s="926"/>
      <c r="CD121" s="926"/>
      <c r="CE121" s="926"/>
      <c r="CF121" s="920">
        <v>0.8</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283850</v>
      </c>
      <c r="DH121" s="926"/>
      <c r="DI121" s="926"/>
      <c r="DJ121" s="926"/>
      <c r="DK121" s="926"/>
      <c r="DL121" s="926">
        <v>276224</v>
      </c>
      <c r="DM121" s="926"/>
      <c r="DN121" s="926"/>
      <c r="DO121" s="926"/>
      <c r="DP121" s="926"/>
      <c r="DQ121" s="926">
        <v>291820</v>
      </c>
      <c r="DR121" s="926"/>
      <c r="DS121" s="926"/>
      <c r="DT121" s="926"/>
      <c r="DU121" s="926"/>
      <c r="DV121" s="927">
        <v>3.9</v>
      </c>
      <c r="DW121" s="927"/>
      <c r="DX121" s="927"/>
      <c r="DY121" s="927"/>
      <c r="DZ121" s="928"/>
    </row>
    <row r="122" spans="1:130" s="230" customFormat="1" ht="26.25" customHeight="1">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16730763</v>
      </c>
      <c r="BR122" s="1000"/>
      <c r="BS122" s="1000"/>
      <c r="BT122" s="1000"/>
      <c r="BU122" s="1000"/>
      <c r="BV122" s="1000">
        <v>16132022</v>
      </c>
      <c r="BW122" s="1000"/>
      <c r="BX122" s="1000"/>
      <c r="BY122" s="1000"/>
      <c r="BZ122" s="1000"/>
      <c r="CA122" s="1000">
        <v>15083962</v>
      </c>
      <c r="CB122" s="1000"/>
      <c r="CC122" s="1000"/>
      <c r="CD122" s="1000"/>
      <c r="CE122" s="1000"/>
      <c r="CF122" s="1017">
        <v>203.5</v>
      </c>
      <c r="CG122" s="1018"/>
      <c r="CH122" s="1018"/>
      <c r="CI122" s="1018"/>
      <c r="CJ122" s="1018"/>
      <c r="CK122" s="1009"/>
      <c r="CL122" s="1010"/>
      <c r="CM122" s="1010"/>
      <c r="CN122" s="1010"/>
      <c r="CO122" s="1011"/>
      <c r="CP122" s="1019" t="s">
        <v>449</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21957380</v>
      </c>
      <c r="BR123" s="1064"/>
      <c r="BS123" s="1064"/>
      <c r="BT123" s="1064"/>
      <c r="BU123" s="1064"/>
      <c r="BV123" s="1064">
        <v>21957452</v>
      </c>
      <c r="BW123" s="1064"/>
      <c r="BX123" s="1064"/>
      <c r="BY123" s="1064"/>
      <c r="BZ123" s="1064"/>
      <c r="CA123" s="1064">
        <v>21330639</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35.799999999999997</v>
      </c>
      <c r="BR124" s="1027"/>
      <c r="BS124" s="1027"/>
      <c r="BT124" s="1027"/>
      <c r="BU124" s="1027"/>
      <c r="BV124" s="1027">
        <v>28</v>
      </c>
      <c r="BW124" s="1027"/>
      <c r="BX124" s="1027"/>
      <c r="BY124" s="1027"/>
      <c r="BZ124" s="1027"/>
      <c r="CA124" s="1027">
        <v>23.6</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60473</v>
      </c>
      <c r="AB128" s="1046"/>
      <c r="AC128" s="1046"/>
      <c r="AD128" s="1046"/>
      <c r="AE128" s="1047"/>
      <c r="AF128" s="1048">
        <v>59846</v>
      </c>
      <c r="AG128" s="1046"/>
      <c r="AH128" s="1046"/>
      <c r="AI128" s="1046"/>
      <c r="AJ128" s="1047"/>
      <c r="AK128" s="1048">
        <v>26078</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13.55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9117331</v>
      </c>
      <c r="AB129" s="959"/>
      <c r="AC129" s="959"/>
      <c r="AD129" s="959"/>
      <c r="AE129" s="960"/>
      <c r="AF129" s="961">
        <v>8729198</v>
      </c>
      <c r="AG129" s="959"/>
      <c r="AH129" s="959"/>
      <c r="AI129" s="959"/>
      <c r="AJ129" s="960"/>
      <c r="AK129" s="961">
        <v>8854279</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18.55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1514581</v>
      </c>
      <c r="AB130" s="959"/>
      <c r="AC130" s="959"/>
      <c r="AD130" s="959"/>
      <c r="AE130" s="960"/>
      <c r="AF130" s="961">
        <v>1444170</v>
      </c>
      <c r="AG130" s="959"/>
      <c r="AH130" s="959"/>
      <c r="AI130" s="959"/>
      <c r="AJ130" s="960"/>
      <c r="AK130" s="961">
        <v>1443760</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7.3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7602750</v>
      </c>
      <c r="AB131" s="986"/>
      <c r="AC131" s="986"/>
      <c r="AD131" s="986"/>
      <c r="AE131" s="987"/>
      <c r="AF131" s="985">
        <v>7285028</v>
      </c>
      <c r="AG131" s="986"/>
      <c r="AH131" s="986"/>
      <c r="AI131" s="986"/>
      <c r="AJ131" s="987"/>
      <c r="AK131" s="985">
        <v>7410519</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v>23.6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6.521140377</v>
      </c>
      <c r="AB132" s="1097"/>
      <c r="AC132" s="1097"/>
      <c r="AD132" s="1097"/>
      <c r="AE132" s="1098"/>
      <c r="AF132" s="1099">
        <v>7.6514862690000003</v>
      </c>
      <c r="AG132" s="1097"/>
      <c r="AH132" s="1097"/>
      <c r="AI132" s="1097"/>
      <c r="AJ132" s="1098"/>
      <c r="AK132" s="1099">
        <v>7.94150855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6.7</v>
      </c>
      <c r="AB133" s="1080"/>
      <c r="AC133" s="1080"/>
      <c r="AD133" s="1080"/>
      <c r="AE133" s="1081"/>
      <c r="AF133" s="1079">
        <v>7</v>
      </c>
      <c r="AG133" s="1080"/>
      <c r="AH133" s="1080"/>
      <c r="AI133" s="1080"/>
      <c r="AJ133" s="1081"/>
      <c r="AK133" s="1079">
        <v>7.3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rXew2ryco+RQ6cibV2cfptSn27rgjGHtQG0DVju6U9CWaVaz9oh4HOAFRw9dGVNtR9UI39JicLM1m49zPKL1g==" saltValue="dXtqgwPQFzD8AndHupRgG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476</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oBVDZpjOD6prrjvwy0RI1r/7ipy+eTH6Uxou+VbtgTK9fdW2QbsdkgpQ2KDzCbOk2UqGKkrftPgIdsAeIT++rQ==" saltValue="wh7DUU7numoHGNOXHmS7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QlFkhjJlX68cHAQKEzZLiN+Ys5IUaT/3PMiGsgbdoJUkJQW32iaQ7R1Nna+pPK7/2sf0xDLZQDbPNyYDKrvdA==" saltValue="9nK/Rwfrnx5++1P3xzXr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2515748</v>
      </c>
      <c r="AP9" s="281">
        <v>94802</v>
      </c>
      <c r="AQ9" s="282">
        <v>90328</v>
      </c>
      <c r="AR9" s="283">
        <v>5</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464264</v>
      </c>
      <c r="AP10" s="284">
        <v>17495</v>
      </c>
      <c r="AQ10" s="285">
        <v>7878</v>
      </c>
      <c r="AR10" s="286">
        <v>122.1</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26763</v>
      </c>
      <c r="AP11" s="284">
        <v>1009</v>
      </c>
      <c r="AQ11" s="285">
        <v>2111</v>
      </c>
      <c r="AR11" s="286">
        <v>-52.2</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488</v>
      </c>
      <c r="AP12" s="284" t="s">
        <v>488</v>
      </c>
      <c r="AQ12" s="285">
        <v>26</v>
      </c>
      <c r="AR12" s="286" t="s">
        <v>488</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70591</v>
      </c>
      <c r="AP13" s="284">
        <v>2660</v>
      </c>
      <c r="AQ13" s="285">
        <v>2999</v>
      </c>
      <c r="AR13" s="286">
        <v>-11.3</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18522</v>
      </c>
      <c r="AP14" s="284">
        <v>698</v>
      </c>
      <c r="AQ14" s="285">
        <v>1839</v>
      </c>
      <c r="AR14" s="286">
        <v>-62</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-190290</v>
      </c>
      <c r="AP15" s="284">
        <v>-7171</v>
      </c>
      <c r="AQ15" s="285">
        <v>-5426</v>
      </c>
      <c r="AR15" s="286">
        <v>32.200000000000003</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2905598</v>
      </c>
      <c r="AP16" s="284">
        <v>109492</v>
      </c>
      <c r="AQ16" s="285">
        <v>99756</v>
      </c>
      <c r="AR16" s="286">
        <v>9.8000000000000007</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10.63</v>
      </c>
      <c r="AP21" s="298">
        <v>9.01</v>
      </c>
      <c r="AQ21" s="299">
        <v>1.62</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98.4</v>
      </c>
      <c r="AP22" s="303">
        <v>97.5</v>
      </c>
      <c r="AQ22" s="304">
        <v>0.9</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1571416</v>
      </c>
      <c r="AP32" s="312">
        <v>59216</v>
      </c>
      <c r="AQ32" s="313">
        <v>56025</v>
      </c>
      <c r="AR32" s="314">
        <v>5.7</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488</v>
      </c>
      <c r="AP33" s="312" t="s">
        <v>488</v>
      </c>
      <c r="AQ33" s="313" t="s">
        <v>488</v>
      </c>
      <c r="AR33" s="314" t="s">
        <v>488</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488</v>
      </c>
      <c r="AP34" s="312" t="s">
        <v>488</v>
      </c>
      <c r="AQ34" s="313" t="s">
        <v>488</v>
      </c>
      <c r="AR34" s="314" t="s">
        <v>488</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383391</v>
      </c>
      <c r="AP35" s="312">
        <v>14447</v>
      </c>
      <c r="AQ35" s="313">
        <v>18604</v>
      </c>
      <c r="AR35" s="314">
        <v>-22.3</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103538</v>
      </c>
      <c r="AP36" s="312">
        <v>3902</v>
      </c>
      <c r="AQ36" s="313">
        <v>2667</v>
      </c>
      <c r="AR36" s="314">
        <v>46.3</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488</v>
      </c>
      <c r="AP37" s="312" t="s">
        <v>488</v>
      </c>
      <c r="AQ37" s="313">
        <v>441</v>
      </c>
      <c r="AR37" s="314" t="s">
        <v>488</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488</v>
      </c>
      <c r="AP38" s="315" t="s">
        <v>488</v>
      </c>
      <c r="AQ38" s="316">
        <v>6</v>
      </c>
      <c r="AR38" s="304" t="s">
        <v>488</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-26078</v>
      </c>
      <c r="AP39" s="312">
        <v>-983</v>
      </c>
      <c r="AQ39" s="313">
        <v>-4261</v>
      </c>
      <c r="AR39" s="314">
        <v>-76.900000000000006</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-1443760</v>
      </c>
      <c r="AP40" s="312">
        <v>-54406</v>
      </c>
      <c r="AQ40" s="313">
        <v>-49695</v>
      </c>
      <c r="AR40" s="314">
        <v>9.5</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588507</v>
      </c>
      <c r="AP41" s="312">
        <v>22177</v>
      </c>
      <c r="AQ41" s="313">
        <v>23786</v>
      </c>
      <c r="AR41" s="314">
        <v>-6.8</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1530438</v>
      </c>
      <c r="AN51" s="334">
        <v>54657</v>
      </c>
      <c r="AO51" s="335">
        <v>-14.2</v>
      </c>
      <c r="AP51" s="336">
        <v>74581</v>
      </c>
      <c r="AQ51" s="337">
        <v>7</v>
      </c>
      <c r="AR51" s="338">
        <v>-21.2</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666870</v>
      </c>
      <c r="AN52" s="342">
        <v>23816</v>
      </c>
      <c r="AO52" s="343">
        <v>33.9</v>
      </c>
      <c r="AP52" s="344">
        <v>41563</v>
      </c>
      <c r="AQ52" s="345">
        <v>6.8</v>
      </c>
      <c r="AR52" s="346">
        <v>27.1</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2225823</v>
      </c>
      <c r="AN53" s="334">
        <v>80593</v>
      </c>
      <c r="AO53" s="335">
        <v>47.5</v>
      </c>
      <c r="AP53" s="336">
        <v>76347</v>
      </c>
      <c r="AQ53" s="337">
        <v>2.4</v>
      </c>
      <c r="AR53" s="338">
        <v>45.1</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690943</v>
      </c>
      <c r="AN54" s="342">
        <v>25018</v>
      </c>
      <c r="AO54" s="343">
        <v>5</v>
      </c>
      <c r="AP54" s="344">
        <v>41762</v>
      </c>
      <c r="AQ54" s="345">
        <v>0.5</v>
      </c>
      <c r="AR54" s="346">
        <v>4.5</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2872662</v>
      </c>
      <c r="AN55" s="334">
        <v>105442</v>
      </c>
      <c r="AO55" s="335">
        <v>30.8</v>
      </c>
      <c r="AP55" s="336">
        <v>69604</v>
      </c>
      <c r="AQ55" s="337">
        <v>-8.8000000000000007</v>
      </c>
      <c r="AR55" s="338">
        <v>39.6</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907754</v>
      </c>
      <c r="AN56" s="342">
        <v>33319</v>
      </c>
      <c r="AO56" s="343">
        <v>33.200000000000003</v>
      </c>
      <c r="AP56" s="344">
        <v>36247</v>
      </c>
      <c r="AQ56" s="345">
        <v>-13.2</v>
      </c>
      <c r="AR56" s="346">
        <v>46.4</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3932522</v>
      </c>
      <c r="AN57" s="334">
        <v>146190</v>
      </c>
      <c r="AO57" s="335">
        <v>38.6</v>
      </c>
      <c r="AP57" s="336">
        <v>68410</v>
      </c>
      <c r="AQ57" s="337">
        <v>-1.7</v>
      </c>
      <c r="AR57" s="338">
        <v>40.299999999999997</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1151371</v>
      </c>
      <c r="AN58" s="342">
        <v>42802</v>
      </c>
      <c r="AO58" s="343">
        <v>28.5</v>
      </c>
      <c r="AP58" s="344">
        <v>35086</v>
      </c>
      <c r="AQ58" s="345">
        <v>-3.2</v>
      </c>
      <c r="AR58" s="346">
        <v>31.7</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1674388</v>
      </c>
      <c r="AN59" s="334">
        <v>63096</v>
      </c>
      <c r="AO59" s="335">
        <v>-56.8</v>
      </c>
      <c r="AP59" s="336">
        <v>73019</v>
      </c>
      <c r="AQ59" s="337">
        <v>6.7</v>
      </c>
      <c r="AR59" s="338">
        <v>-63.5</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944236</v>
      </c>
      <c r="AN60" s="342">
        <v>35582</v>
      </c>
      <c r="AO60" s="343">
        <v>-16.899999999999999</v>
      </c>
      <c r="AP60" s="344">
        <v>39427</v>
      </c>
      <c r="AQ60" s="345">
        <v>12.4</v>
      </c>
      <c r="AR60" s="346">
        <v>-29.3</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2447167</v>
      </c>
      <c r="AN61" s="349">
        <v>89996</v>
      </c>
      <c r="AO61" s="350">
        <v>9.1999999999999993</v>
      </c>
      <c r="AP61" s="351">
        <v>72392</v>
      </c>
      <c r="AQ61" s="352">
        <v>1.1000000000000001</v>
      </c>
      <c r="AR61" s="338">
        <v>8.1</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872235</v>
      </c>
      <c r="AN62" s="342">
        <v>32107</v>
      </c>
      <c r="AO62" s="343">
        <v>16.7</v>
      </c>
      <c r="AP62" s="344">
        <v>38817</v>
      </c>
      <c r="AQ62" s="345">
        <v>0.7</v>
      </c>
      <c r="AR62" s="346">
        <v>16</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7VOmWA0/iMtDc4FJhmD/7DgAyqykiFLALrA3EmI7U4nxifzdDeBT57apQBwb/x0q0bv5A1YnOcRCiXAT2TWwfQ==" saltValue="iWRpsC+upQxrj7uMUY9w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476</v>
      </c>
    </row>
    <row r="120" spans="125:125" ht="13.5" hidden="1" customHeight="1"/>
    <row r="121" spans="125:125" ht="13.5" hidden="1" customHeight="1">
      <c r="DU121" s="259"/>
    </row>
  </sheetData>
  <sheetProtection algorithmName="SHA-512" hashValue="aMkwCrr/eb/UCiWC+jiTwcYsk338ab0Ks2Ig8iURyBp8q9H011/X9YlyqAZ3PLPEXYYQ8gmv0qDpmSdOg5iX7A==" saltValue="dB5KKVgLdUyPX7IIJf2R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476</v>
      </c>
    </row>
  </sheetData>
  <sheetProtection algorithmName="SHA-512" hashValue="W8w9u2N/CD7m8PcJP2c3RMZ2qUVAs9OxV0RhirerMIwFPzmZEMmK8y//WJIB8MM9KzEmVCQV273DlVwp2v3IvQ==" saltValue="r8kaXyPT+wbrVIsB6PVC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33.29</v>
      </c>
      <c r="G47" s="12">
        <v>30.11</v>
      </c>
      <c r="H47" s="12">
        <v>35.82</v>
      </c>
      <c r="I47" s="12">
        <v>43.01</v>
      </c>
      <c r="J47" s="13">
        <v>43.82</v>
      </c>
    </row>
    <row r="48" spans="2:10" ht="57.75" customHeight="1">
      <c r="B48" s="14"/>
      <c r="C48" s="1141" t="s">
        <v>4</v>
      </c>
      <c r="D48" s="1141"/>
      <c r="E48" s="1142"/>
      <c r="F48" s="15">
        <v>5.9</v>
      </c>
      <c r="G48" s="16">
        <v>7.52</v>
      </c>
      <c r="H48" s="16">
        <v>12.52</v>
      </c>
      <c r="I48" s="16">
        <v>10.66</v>
      </c>
      <c r="J48" s="17">
        <v>9.4</v>
      </c>
    </row>
    <row r="49" spans="2:10" ht="57.75" customHeight="1" thickBot="1">
      <c r="B49" s="18"/>
      <c r="C49" s="1143" t="s">
        <v>5</v>
      </c>
      <c r="D49" s="1143"/>
      <c r="E49" s="1144"/>
      <c r="F49" s="19" t="s">
        <v>531</v>
      </c>
      <c r="G49" s="20" t="s">
        <v>532</v>
      </c>
      <c r="H49" s="20">
        <v>12.51</v>
      </c>
      <c r="I49" s="20">
        <v>3.17</v>
      </c>
      <c r="J49" s="21">
        <v>0.34</v>
      </c>
    </row>
    <row r="50" spans="2:10"/>
  </sheetData>
  <sheetProtection algorithmName="SHA-512" hashValue="XOoHS4xr5QPuB+ULqkbCRrv469WLBII+qcZUfMRqJOs/jL8C1HiYQoa9qm53Jr776o5e7qzPbGuNtx+sFNzLGQ==" saltValue="TTUoEiYVFZ/VR/dLMklP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533</v>
      </c>
      <c r="D34" s="1151"/>
      <c r="E34" s="1152"/>
      <c r="F34" s="32">
        <v>5.89</v>
      </c>
      <c r="G34" s="33">
        <v>7.5</v>
      </c>
      <c r="H34" s="33">
        <v>12.55</v>
      </c>
      <c r="I34" s="33">
        <v>10.65</v>
      </c>
      <c r="J34" s="34">
        <v>9.39</v>
      </c>
      <c r="K34" s="22"/>
      <c r="L34" s="22"/>
      <c r="M34" s="22"/>
      <c r="N34" s="22"/>
      <c r="O34" s="22"/>
      <c r="P34" s="22"/>
    </row>
    <row r="35" spans="1:16" ht="39" customHeight="1">
      <c r="A35" s="22"/>
      <c r="B35" s="35"/>
      <c r="C35" s="1145" t="s">
        <v>534</v>
      </c>
      <c r="D35" s="1146"/>
      <c r="E35" s="1147"/>
      <c r="F35" s="36">
        <v>3.69</v>
      </c>
      <c r="G35" s="37">
        <v>4.63</v>
      </c>
      <c r="H35" s="37">
        <v>5.44</v>
      </c>
      <c r="I35" s="37" t="s">
        <v>488</v>
      </c>
      <c r="J35" s="38">
        <v>7.78</v>
      </c>
      <c r="K35" s="22"/>
      <c r="L35" s="22"/>
      <c r="M35" s="22"/>
      <c r="N35" s="22"/>
      <c r="O35" s="22"/>
      <c r="P35" s="22"/>
    </row>
    <row r="36" spans="1:16" ht="39" customHeight="1">
      <c r="A36" s="22"/>
      <c r="B36" s="35"/>
      <c r="C36" s="1145" t="s">
        <v>535</v>
      </c>
      <c r="D36" s="1146"/>
      <c r="E36" s="1147"/>
      <c r="F36" s="36">
        <v>0.91</v>
      </c>
      <c r="G36" s="37">
        <v>1.29</v>
      </c>
      <c r="H36" s="37">
        <v>1.86</v>
      </c>
      <c r="I36" s="37" t="s">
        <v>488</v>
      </c>
      <c r="J36" s="38">
        <v>1.73</v>
      </c>
      <c r="K36" s="22"/>
      <c r="L36" s="22"/>
      <c r="M36" s="22"/>
      <c r="N36" s="22"/>
      <c r="O36" s="22"/>
      <c r="P36" s="22"/>
    </row>
    <row r="37" spans="1:16" ht="39" customHeight="1">
      <c r="A37" s="22"/>
      <c r="B37" s="35"/>
      <c r="C37" s="1145" t="s">
        <v>536</v>
      </c>
      <c r="D37" s="1146"/>
      <c r="E37" s="1147"/>
      <c r="F37" s="36">
        <v>0.25</v>
      </c>
      <c r="G37" s="37">
        <v>0.6</v>
      </c>
      <c r="H37" s="37">
        <v>1.0900000000000001</v>
      </c>
      <c r="I37" s="37">
        <v>1.1399999999999999</v>
      </c>
      <c r="J37" s="38">
        <v>1.4</v>
      </c>
      <c r="K37" s="22"/>
      <c r="L37" s="22"/>
      <c r="M37" s="22"/>
      <c r="N37" s="22"/>
      <c r="O37" s="22"/>
      <c r="P37" s="22"/>
    </row>
    <row r="38" spans="1:16" ht="39" customHeight="1">
      <c r="A38" s="22"/>
      <c r="B38" s="35"/>
      <c r="C38" s="1145" t="s">
        <v>537</v>
      </c>
      <c r="D38" s="1146"/>
      <c r="E38" s="1147"/>
      <c r="F38" s="36">
        <v>0</v>
      </c>
      <c r="G38" s="37">
        <v>0</v>
      </c>
      <c r="H38" s="37">
        <v>0</v>
      </c>
      <c r="I38" s="37">
        <v>0</v>
      </c>
      <c r="J38" s="38">
        <v>0.01</v>
      </c>
      <c r="K38" s="22"/>
      <c r="L38" s="22"/>
      <c r="M38" s="22"/>
      <c r="N38" s="22"/>
      <c r="O38" s="22"/>
      <c r="P38" s="22"/>
    </row>
    <row r="39" spans="1:16" ht="39" customHeight="1">
      <c r="A39" s="22"/>
      <c r="B39" s="35"/>
      <c r="C39" s="1145" t="s">
        <v>538</v>
      </c>
      <c r="D39" s="1146"/>
      <c r="E39" s="1147"/>
      <c r="F39" s="36">
        <v>0</v>
      </c>
      <c r="G39" s="37">
        <v>0</v>
      </c>
      <c r="H39" s="37">
        <v>0</v>
      </c>
      <c r="I39" s="37">
        <v>0</v>
      </c>
      <c r="J39" s="38">
        <v>0</v>
      </c>
      <c r="K39" s="22"/>
      <c r="L39" s="22"/>
      <c r="M39" s="22"/>
      <c r="N39" s="22"/>
      <c r="O39" s="22"/>
      <c r="P39" s="22"/>
    </row>
    <row r="40" spans="1:16" ht="39" customHeight="1">
      <c r="A40" s="22"/>
      <c r="B40" s="35"/>
      <c r="C40" s="1145" t="s">
        <v>539</v>
      </c>
      <c r="D40" s="1146"/>
      <c r="E40" s="1147"/>
      <c r="F40" s="36" t="s">
        <v>488</v>
      </c>
      <c r="G40" s="37" t="s">
        <v>488</v>
      </c>
      <c r="H40" s="37" t="s">
        <v>488</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c r="A43" s="22"/>
      <c r="B43" s="40"/>
      <c r="C43" s="1148" t="s">
        <v>541</v>
      </c>
      <c r="D43" s="1149"/>
      <c r="E43" s="1150"/>
      <c r="F43" s="41" t="s">
        <v>488</v>
      </c>
      <c r="G43" s="42" t="s">
        <v>488</v>
      </c>
      <c r="H43" s="42" t="s">
        <v>488</v>
      </c>
      <c r="I43" s="42" t="s">
        <v>488</v>
      </c>
      <c r="J43" s="43" t="s">
        <v>488</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WPBgLSY/b5mF9hnhmSCsfSfnb7aQvkcj0qjTwo78corlEgVUngEltBJZXChg9ONRQkFwPplwVN1P8V8dt8Wh1Q==" saltValue="x/Kekk3veeVU14dfUrK1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53" t="s">
        <v>9</v>
      </c>
      <c r="C45" s="1154"/>
      <c r="D45" s="58"/>
      <c r="E45" s="1159" t="s">
        <v>10</v>
      </c>
      <c r="F45" s="1159"/>
      <c r="G45" s="1159"/>
      <c r="H45" s="1159"/>
      <c r="I45" s="1159"/>
      <c r="J45" s="1160"/>
      <c r="K45" s="59">
        <v>1527</v>
      </c>
      <c r="L45" s="60">
        <v>1487</v>
      </c>
      <c r="M45" s="60">
        <v>1554</v>
      </c>
      <c r="N45" s="60">
        <v>1566</v>
      </c>
      <c r="O45" s="61">
        <v>1571</v>
      </c>
      <c r="P45" s="48"/>
      <c r="Q45" s="48"/>
      <c r="R45" s="48"/>
      <c r="S45" s="48"/>
      <c r="T45" s="48"/>
      <c r="U45" s="48"/>
    </row>
    <row r="46" spans="1:21" ht="30.75" customHeight="1">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c r="A48" s="48"/>
      <c r="B48" s="1155"/>
      <c r="C48" s="1156"/>
      <c r="D48" s="62"/>
      <c r="E48" s="1161" t="s">
        <v>13</v>
      </c>
      <c r="F48" s="1161"/>
      <c r="G48" s="1161"/>
      <c r="H48" s="1161"/>
      <c r="I48" s="1161"/>
      <c r="J48" s="1162"/>
      <c r="K48" s="63">
        <v>483</v>
      </c>
      <c r="L48" s="64">
        <v>433</v>
      </c>
      <c r="M48" s="64">
        <v>421</v>
      </c>
      <c r="N48" s="64">
        <v>399</v>
      </c>
      <c r="O48" s="65">
        <v>383</v>
      </c>
      <c r="P48" s="48"/>
      <c r="Q48" s="48"/>
      <c r="R48" s="48"/>
      <c r="S48" s="48"/>
      <c r="T48" s="48"/>
      <c r="U48" s="48"/>
    </row>
    <row r="49" spans="1:21" ht="30.75" customHeight="1">
      <c r="A49" s="48"/>
      <c r="B49" s="1155"/>
      <c r="C49" s="1156"/>
      <c r="D49" s="62"/>
      <c r="E49" s="1161" t="s">
        <v>14</v>
      </c>
      <c r="F49" s="1161"/>
      <c r="G49" s="1161"/>
      <c r="H49" s="1161"/>
      <c r="I49" s="1161"/>
      <c r="J49" s="1162"/>
      <c r="K49" s="63">
        <v>40</v>
      </c>
      <c r="L49" s="64">
        <v>102</v>
      </c>
      <c r="M49" s="64">
        <v>96</v>
      </c>
      <c r="N49" s="64">
        <v>96</v>
      </c>
      <c r="O49" s="65">
        <v>104</v>
      </c>
      <c r="P49" s="48"/>
      <c r="Q49" s="48"/>
      <c r="R49" s="48"/>
      <c r="S49" s="48"/>
      <c r="T49" s="48"/>
      <c r="U49" s="48"/>
    </row>
    <row r="50" spans="1:21" ht="30.75" customHeight="1">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c r="A51" s="48"/>
      <c r="B51" s="1157"/>
      <c r="C51" s="1158"/>
      <c r="D51" s="66"/>
      <c r="E51" s="1161" t="s">
        <v>16</v>
      </c>
      <c r="F51" s="1161"/>
      <c r="G51" s="1161"/>
      <c r="H51" s="1161"/>
      <c r="I51" s="1161"/>
      <c r="J51" s="1162"/>
      <c r="K51" s="63">
        <v>0</v>
      </c>
      <c r="L51" s="64" t="s">
        <v>488</v>
      </c>
      <c r="M51" s="64" t="s">
        <v>488</v>
      </c>
      <c r="N51" s="64" t="s">
        <v>488</v>
      </c>
      <c r="O51" s="65" t="s">
        <v>488</v>
      </c>
      <c r="P51" s="48"/>
      <c r="Q51" s="48"/>
      <c r="R51" s="48"/>
      <c r="S51" s="48"/>
      <c r="T51" s="48"/>
      <c r="U51" s="48"/>
    </row>
    <row r="52" spans="1:21" ht="30.75" customHeight="1">
      <c r="A52" s="48"/>
      <c r="B52" s="1163" t="s">
        <v>17</v>
      </c>
      <c r="C52" s="1164"/>
      <c r="D52" s="66"/>
      <c r="E52" s="1161" t="s">
        <v>18</v>
      </c>
      <c r="F52" s="1161"/>
      <c r="G52" s="1161"/>
      <c r="H52" s="1161"/>
      <c r="I52" s="1161"/>
      <c r="J52" s="1162"/>
      <c r="K52" s="63">
        <v>1561</v>
      </c>
      <c r="L52" s="64">
        <v>1529</v>
      </c>
      <c r="M52" s="64">
        <v>1574</v>
      </c>
      <c r="N52" s="64">
        <v>1504</v>
      </c>
      <c r="O52" s="65">
        <v>1470</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489</v>
      </c>
      <c r="L53" s="69">
        <v>493</v>
      </c>
      <c r="M53" s="69">
        <v>497</v>
      </c>
      <c r="N53" s="69">
        <v>557</v>
      </c>
      <c r="O53" s="70">
        <v>588</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X6ICdtEWzh/RfLt0AuS7OW/jjuz2hXTQqsShculwNuxRDUwciIo+ZngwFsj37i07/z+Yo+039+vExmGFIYzZA==" saltValue="awPeRrZ/Dfn+Do4eUP14c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526</v>
      </c>
      <c r="J40" s="103" t="s">
        <v>527</v>
      </c>
      <c r="K40" s="103" t="s">
        <v>528</v>
      </c>
      <c r="L40" s="103" t="s">
        <v>529</v>
      </c>
      <c r="M40" s="104" t="s">
        <v>530</v>
      </c>
    </row>
    <row r="41" spans="2:13" ht="27.75" customHeight="1">
      <c r="B41" s="1184" t="s">
        <v>30</v>
      </c>
      <c r="C41" s="1185"/>
      <c r="D41" s="105"/>
      <c r="E41" s="1190" t="s">
        <v>31</v>
      </c>
      <c r="F41" s="1190"/>
      <c r="G41" s="1190"/>
      <c r="H41" s="1191"/>
      <c r="I41" s="355">
        <v>17650</v>
      </c>
      <c r="J41" s="356">
        <v>17629</v>
      </c>
      <c r="K41" s="356">
        <v>17626</v>
      </c>
      <c r="L41" s="356">
        <v>17612</v>
      </c>
      <c r="M41" s="357">
        <v>17077</v>
      </c>
    </row>
    <row r="42" spans="2:13" ht="27.75" customHeight="1">
      <c r="B42" s="1186"/>
      <c r="C42" s="1187"/>
      <c r="D42" s="106"/>
      <c r="E42" s="1192" t="s">
        <v>32</v>
      </c>
      <c r="F42" s="1192"/>
      <c r="G42" s="1192"/>
      <c r="H42" s="1193"/>
      <c r="I42" s="358" t="s">
        <v>488</v>
      </c>
      <c r="J42" s="359" t="s">
        <v>488</v>
      </c>
      <c r="K42" s="359" t="s">
        <v>488</v>
      </c>
      <c r="L42" s="359" t="s">
        <v>488</v>
      </c>
      <c r="M42" s="360" t="s">
        <v>488</v>
      </c>
    </row>
    <row r="43" spans="2:13" ht="27.75" customHeight="1">
      <c r="B43" s="1186"/>
      <c r="C43" s="1187"/>
      <c r="D43" s="106"/>
      <c r="E43" s="1192" t="s">
        <v>33</v>
      </c>
      <c r="F43" s="1192"/>
      <c r="G43" s="1192"/>
      <c r="H43" s="1193"/>
      <c r="I43" s="358">
        <v>4947</v>
      </c>
      <c r="J43" s="359">
        <v>4566</v>
      </c>
      <c r="K43" s="359">
        <v>4293</v>
      </c>
      <c r="L43" s="359">
        <v>3706</v>
      </c>
      <c r="M43" s="360">
        <v>3486</v>
      </c>
    </row>
    <row r="44" spans="2:13" ht="27.75" customHeight="1">
      <c r="B44" s="1186"/>
      <c r="C44" s="1187"/>
      <c r="D44" s="106"/>
      <c r="E44" s="1192" t="s">
        <v>34</v>
      </c>
      <c r="F44" s="1192"/>
      <c r="G44" s="1192"/>
      <c r="H44" s="1193"/>
      <c r="I44" s="358">
        <v>675</v>
      </c>
      <c r="J44" s="359">
        <v>675</v>
      </c>
      <c r="K44" s="359">
        <v>591</v>
      </c>
      <c r="L44" s="359">
        <v>574</v>
      </c>
      <c r="M44" s="360">
        <v>495</v>
      </c>
    </row>
    <row r="45" spans="2:13" ht="27.75" customHeight="1">
      <c r="B45" s="1186"/>
      <c r="C45" s="1187"/>
      <c r="D45" s="106"/>
      <c r="E45" s="1192" t="s">
        <v>35</v>
      </c>
      <c r="F45" s="1192"/>
      <c r="G45" s="1192"/>
      <c r="H45" s="1193"/>
      <c r="I45" s="358">
        <v>2334</v>
      </c>
      <c r="J45" s="359">
        <v>2230</v>
      </c>
      <c r="K45" s="359">
        <v>2170</v>
      </c>
      <c r="L45" s="359">
        <v>2107</v>
      </c>
      <c r="M45" s="360">
        <v>2026</v>
      </c>
    </row>
    <row r="46" spans="2:13" ht="27.75" customHeight="1">
      <c r="B46" s="1186"/>
      <c r="C46" s="1187"/>
      <c r="D46" s="107"/>
      <c r="E46" s="1192" t="s">
        <v>36</v>
      </c>
      <c r="F46" s="1192"/>
      <c r="G46" s="1192"/>
      <c r="H46" s="1193"/>
      <c r="I46" s="358" t="s">
        <v>488</v>
      </c>
      <c r="J46" s="359" t="s">
        <v>488</v>
      </c>
      <c r="K46" s="359" t="s">
        <v>488</v>
      </c>
      <c r="L46" s="359" t="s">
        <v>488</v>
      </c>
      <c r="M46" s="360" t="s">
        <v>488</v>
      </c>
    </row>
    <row r="47" spans="2:13" ht="27.75" customHeight="1">
      <c r="B47" s="1186"/>
      <c r="C47" s="1187"/>
      <c r="D47" s="108"/>
      <c r="E47" s="1194" t="s">
        <v>37</v>
      </c>
      <c r="F47" s="1195"/>
      <c r="G47" s="1195"/>
      <c r="H47" s="1196"/>
      <c r="I47" s="358" t="s">
        <v>488</v>
      </c>
      <c r="J47" s="359" t="s">
        <v>488</v>
      </c>
      <c r="K47" s="359" t="s">
        <v>488</v>
      </c>
      <c r="L47" s="359" t="s">
        <v>488</v>
      </c>
      <c r="M47" s="360" t="s">
        <v>488</v>
      </c>
    </row>
    <row r="48" spans="2:13" ht="27.75" customHeight="1">
      <c r="B48" s="1186"/>
      <c r="C48" s="1187"/>
      <c r="D48" s="106"/>
      <c r="E48" s="1192" t="s">
        <v>38</v>
      </c>
      <c r="F48" s="1192"/>
      <c r="G48" s="1192"/>
      <c r="H48" s="1193"/>
      <c r="I48" s="358" t="s">
        <v>488</v>
      </c>
      <c r="J48" s="359" t="s">
        <v>488</v>
      </c>
      <c r="K48" s="359" t="s">
        <v>488</v>
      </c>
      <c r="L48" s="359" t="s">
        <v>488</v>
      </c>
      <c r="M48" s="360" t="s">
        <v>488</v>
      </c>
    </row>
    <row r="49" spans="2:13" ht="27.75" customHeight="1">
      <c r="B49" s="1188"/>
      <c r="C49" s="1189"/>
      <c r="D49" s="106"/>
      <c r="E49" s="1192" t="s">
        <v>39</v>
      </c>
      <c r="F49" s="1192"/>
      <c r="G49" s="1192"/>
      <c r="H49" s="1193"/>
      <c r="I49" s="358" t="s">
        <v>488</v>
      </c>
      <c r="J49" s="359" t="s">
        <v>488</v>
      </c>
      <c r="K49" s="359" t="s">
        <v>488</v>
      </c>
      <c r="L49" s="359" t="s">
        <v>488</v>
      </c>
      <c r="M49" s="360" t="s">
        <v>488</v>
      </c>
    </row>
    <row r="50" spans="2:13" ht="27.75" customHeight="1">
      <c r="B50" s="1197" t="s">
        <v>40</v>
      </c>
      <c r="C50" s="1198"/>
      <c r="D50" s="109"/>
      <c r="E50" s="1192" t="s">
        <v>41</v>
      </c>
      <c r="F50" s="1192"/>
      <c r="G50" s="1192"/>
      <c r="H50" s="1193"/>
      <c r="I50" s="358">
        <v>4440</v>
      </c>
      <c r="J50" s="359">
        <v>4230</v>
      </c>
      <c r="K50" s="359">
        <v>5101</v>
      </c>
      <c r="L50" s="359">
        <v>5734</v>
      </c>
      <c r="M50" s="360">
        <v>6185</v>
      </c>
    </row>
    <row r="51" spans="2:13" ht="27.75" customHeight="1">
      <c r="B51" s="1186"/>
      <c r="C51" s="1187"/>
      <c r="D51" s="106"/>
      <c r="E51" s="1192" t="s">
        <v>42</v>
      </c>
      <c r="F51" s="1192"/>
      <c r="G51" s="1192"/>
      <c r="H51" s="1193"/>
      <c r="I51" s="358">
        <v>182</v>
      </c>
      <c r="J51" s="359">
        <v>151</v>
      </c>
      <c r="K51" s="359">
        <v>126</v>
      </c>
      <c r="L51" s="359">
        <v>91</v>
      </c>
      <c r="M51" s="360">
        <v>61</v>
      </c>
    </row>
    <row r="52" spans="2:13" ht="27.75" customHeight="1">
      <c r="B52" s="1188"/>
      <c r="C52" s="1189"/>
      <c r="D52" s="106"/>
      <c r="E52" s="1192" t="s">
        <v>43</v>
      </c>
      <c r="F52" s="1192"/>
      <c r="G52" s="1192"/>
      <c r="H52" s="1193"/>
      <c r="I52" s="358">
        <v>17772</v>
      </c>
      <c r="J52" s="359">
        <v>17280</v>
      </c>
      <c r="K52" s="359">
        <v>16731</v>
      </c>
      <c r="L52" s="359">
        <v>16132</v>
      </c>
      <c r="M52" s="360">
        <v>15084</v>
      </c>
    </row>
    <row r="53" spans="2:13" ht="27.75" customHeight="1" thickBot="1">
      <c r="B53" s="1199" t="s">
        <v>19</v>
      </c>
      <c r="C53" s="1200"/>
      <c r="D53" s="110"/>
      <c r="E53" s="1201" t="s">
        <v>44</v>
      </c>
      <c r="F53" s="1201"/>
      <c r="G53" s="1201"/>
      <c r="H53" s="1202"/>
      <c r="I53" s="361">
        <v>3212</v>
      </c>
      <c r="J53" s="362">
        <v>3439</v>
      </c>
      <c r="K53" s="362">
        <v>2723</v>
      </c>
      <c r="L53" s="362">
        <v>2041</v>
      </c>
      <c r="M53" s="363">
        <v>1754</v>
      </c>
    </row>
    <row r="54" spans="2:13" ht="27.75" customHeight="1">
      <c r="B54" s="111"/>
      <c r="C54" s="112"/>
      <c r="D54" s="112"/>
      <c r="E54" s="113"/>
      <c r="F54" s="113"/>
      <c r="G54" s="113"/>
      <c r="H54" s="113"/>
      <c r="I54" s="114"/>
      <c r="J54" s="114"/>
      <c r="K54" s="114"/>
      <c r="L54" s="114"/>
      <c r="M54" s="114"/>
    </row>
    <row r="55" spans="2:13"/>
  </sheetData>
  <sheetProtection algorithmName="SHA-512" hashValue="E/lO38pWj4l4TlcqPB484mWXkfNrCPNCZR4UXCnfHBxUWoFhqevXgpSdDN56sKAoAS8avdxOXx80+vXmJWmQOQ==" saltValue="ux67F8JPA3FTLiU9aodX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528</v>
      </c>
      <c r="G54" s="119" t="s">
        <v>529</v>
      </c>
      <c r="H54" s="120" t="s">
        <v>530</v>
      </c>
    </row>
    <row r="55" spans="2:8" ht="52.5" customHeight="1">
      <c r="B55" s="121"/>
      <c r="C55" s="1211" t="s">
        <v>46</v>
      </c>
      <c r="D55" s="1211"/>
      <c r="E55" s="1212"/>
      <c r="F55" s="122">
        <v>3266</v>
      </c>
      <c r="G55" s="122">
        <v>3754</v>
      </c>
      <c r="H55" s="123">
        <v>3880</v>
      </c>
    </row>
    <row r="56" spans="2:8" ht="52.5" customHeight="1">
      <c r="B56" s="124"/>
      <c r="C56" s="1213" t="s">
        <v>47</v>
      </c>
      <c r="D56" s="1213"/>
      <c r="E56" s="1214"/>
      <c r="F56" s="125">
        <v>315</v>
      </c>
      <c r="G56" s="125">
        <v>315</v>
      </c>
      <c r="H56" s="126">
        <v>374</v>
      </c>
    </row>
    <row r="57" spans="2:8" ht="53.25" customHeight="1">
      <c r="B57" s="124"/>
      <c r="C57" s="1215" t="s">
        <v>48</v>
      </c>
      <c r="D57" s="1215"/>
      <c r="E57" s="1216"/>
      <c r="F57" s="127">
        <v>2185</v>
      </c>
      <c r="G57" s="127">
        <v>2321</v>
      </c>
      <c r="H57" s="128">
        <v>2598</v>
      </c>
    </row>
    <row r="58" spans="2:8" ht="45.75" customHeight="1">
      <c r="B58" s="129"/>
      <c r="C58" s="1203" t="s">
        <v>559</v>
      </c>
      <c r="D58" s="1204"/>
      <c r="E58" s="1205"/>
      <c r="F58" s="130">
        <v>1300</v>
      </c>
      <c r="G58" s="130">
        <v>1300</v>
      </c>
      <c r="H58" s="131">
        <v>1300</v>
      </c>
    </row>
    <row r="59" spans="2:8" ht="45.75" customHeight="1">
      <c r="B59" s="129"/>
      <c r="C59" s="1203" t="s">
        <v>560</v>
      </c>
      <c r="D59" s="1204"/>
      <c r="E59" s="1205"/>
      <c r="F59" s="130">
        <v>361</v>
      </c>
      <c r="G59" s="130">
        <v>504</v>
      </c>
      <c r="H59" s="131">
        <v>802</v>
      </c>
    </row>
    <row r="60" spans="2:8" ht="45.75" customHeight="1">
      <c r="B60" s="129"/>
      <c r="C60" s="1203" t="s">
        <v>561</v>
      </c>
      <c r="D60" s="1204"/>
      <c r="E60" s="1205"/>
      <c r="F60" s="130">
        <v>226</v>
      </c>
      <c r="G60" s="130">
        <v>226</v>
      </c>
      <c r="H60" s="131">
        <v>220</v>
      </c>
    </row>
    <row r="61" spans="2:8" ht="45.75" customHeight="1">
      <c r="B61" s="129"/>
      <c r="C61" s="1203" t="s">
        <v>562</v>
      </c>
      <c r="D61" s="1204"/>
      <c r="E61" s="1205"/>
      <c r="F61" s="130">
        <v>60</v>
      </c>
      <c r="G61" s="130">
        <v>70</v>
      </c>
      <c r="H61" s="131">
        <v>80</v>
      </c>
    </row>
    <row r="62" spans="2:8" ht="45.75" customHeight="1" thickBot="1">
      <c r="B62" s="132"/>
      <c r="C62" s="1206" t="s">
        <v>563</v>
      </c>
      <c r="D62" s="1207"/>
      <c r="E62" s="1208"/>
      <c r="F62" s="133">
        <v>86</v>
      </c>
      <c r="G62" s="133">
        <v>80</v>
      </c>
      <c r="H62" s="134">
        <v>67</v>
      </c>
    </row>
    <row r="63" spans="2:8" ht="52.5" customHeight="1" thickBot="1">
      <c r="B63" s="135"/>
      <c r="C63" s="1209" t="s">
        <v>49</v>
      </c>
      <c r="D63" s="1209"/>
      <c r="E63" s="1210"/>
      <c r="F63" s="136">
        <v>5766</v>
      </c>
      <c r="G63" s="136">
        <v>6390</v>
      </c>
      <c r="H63" s="137">
        <v>6852</v>
      </c>
    </row>
    <row r="64" spans="2:8"/>
  </sheetData>
  <sheetProtection algorithmName="SHA-512" hashValue="7g0GcgG7PMTqEHX71pwWpmtWiaal9bmpE0wZL9em7Ei6h6I/FZoTnRtpYPPxYsCofkRcI39tS76SifZmRYM2KA==" saltValue="cvjqhP04TBwXhB79YJ+o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525</v>
      </c>
      <c r="G2" s="151"/>
      <c r="H2" s="152"/>
    </row>
    <row r="3" spans="1:8">
      <c r="A3" s="148" t="s">
        <v>518</v>
      </c>
      <c r="B3" s="153"/>
      <c r="C3" s="154"/>
      <c r="D3" s="155">
        <v>54657</v>
      </c>
      <c r="E3" s="156"/>
      <c r="F3" s="157">
        <v>74581</v>
      </c>
      <c r="G3" s="158"/>
      <c r="H3" s="159"/>
    </row>
    <row r="4" spans="1:8">
      <c r="A4" s="160"/>
      <c r="B4" s="161"/>
      <c r="C4" s="162"/>
      <c r="D4" s="163">
        <v>23816</v>
      </c>
      <c r="E4" s="164"/>
      <c r="F4" s="165">
        <v>41563</v>
      </c>
      <c r="G4" s="166"/>
      <c r="H4" s="167"/>
    </row>
    <row r="5" spans="1:8">
      <c r="A5" s="148" t="s">
        <v>520</v>
      </c>
      <c r="B5" s="153"/>
      <c r="C5" s="154"/>
      <c r="D5" s="155">
        <v>80593</v>
      </c>
      <c r="E5" s="156"/>
      <c r="F5" s="157">
        <v>76347</v>
      </c>
      <c r="G5" s="158"/>
      <c r="H5" s="159"/>
    </row>
    <row r="6" spans="1:8">
      <c r="A6" s="160"/>
      <c r="B6" s="161"/>
      <c r="C6" s="162"/>
      <c r="D6" s="163">
        <v>25018</v>
      </c>
      <c r="E6" s="164"/>
      <c r="F6" s="165">
        <v>41762</v>
      </c>
      <c r="G6" s="166"/>
      <c r="H6" s="167"/>
    </row>
    <row r="7" spans="1:8">
      <c r="A7" s="148" t="s">
        <v>521</v>
      </c>
      <c r="B7" s="153"/>
      <c r="C7" s="154"/>
      <c r="D7" s="155">
        <v>105442</v>
      </c>
      <c r="E7" s="156"/>
      <c r="F7" s="157">
        <v>69604</v>
      </c>
      <c r="G7" s="158"/>
      <c r="H7" s="159"/>
    </row>
    <row r="8" spans="1:8">
      <c r="A8" s="160"/>
      <c r="B8" s="161"/>
      <c r="C8" s="162"/>
      <c r="D8" s="163">
        <v>33319</v>
      </c>
      <c r="E8" s="164"/>
      <c r="F8" s="165">
        <v>36247</v>
      </c>
      <c r="G8" s="166"/>
      <c r="H8" s="167"/>
    </row>
    <row r="9" spans="1:8">
      <c r="A9" s="148" t="s">
        <v>522</v>
      </c>
      <c r="B9" s="153"/>
      <c r="C9" s="154"/>
      <c r="D9" s="155">
        <v>146190</v>
      </c>
      <c r="E9" s="156"/>
      <c r="F9" s="157">
        <v>68410</v>
      </c>
      <c r="G9" s="158"/>
      <c r="H9" s="159"/>
    </row>
    <row r="10" spans="1:8">
      <c r="A10" s="160"/>
      <c r="B10" s="161"/>
      <c r="C10" s="162"/>
      <c r="D10" s="163">
        <v>42802</v>
      </c>
      <c r="E10" s="164"/>
      <c r="F10" s="165">
        <v>35086</v>
      </c>
      <c r="G10" s="166"/>
      <c r="H10" s="167"/>
    </row>
    <row r="11" spans="1:8">
      <c r="A11" s="148" t="s">
        <v>523</v>
      </c>
      <c r="B11" s="153"/>
      <c r="C11" s="154"/>
      <c r="D11" s="155">
        <v>63096</v>
      </c>
      <c r="E11" s="156"/>
      <c r="F11" s="157">
        <v>73019</v>
      </c>
      <c r="G11" s="158"/>
      <c r="H11" s="159"/>
    </row>
    <row r="12" spans="1:8">
      <c r="A12" s="160"/>
      <c r="B12" s="161"/>
      <c r="C12" s="168"/>
      <c r="D12" s="163">
        <v>35582</v>
      </c>
      <c r="E12" s="164"/>
      <c r="F12" s="165">
        <v>39427</v>
      </c>
      <c r="G12" s="166"/>
      <c r="H12" s="167"/>
    </row>
    <row r="13" spans="1:8">
      <c r="A13" s="148"/>
      <c r="B13" s="153"/>
      <c r="C13" s="169"/>
      <c r="D13" s="170">
        <v>89996</v>
      </c>
      <c r="E13" s="171"/>
      <c r="F13" s="172">
        <v>72392</v>
      </c>
      <c r="G13" s="173"/>
      <c r="H13" s="159"/>
    </row>
    <row r="14" spans="1:8">
      <c r="A14" s="160"/>
      <c r="B14" s="161"/>
      <c r="C14" s="162"/>
      <c r="D14" s="163">
        <v>32107</v>
      </c>
      <c r="E14" s="164"/>
      <c r="F14" s="165">
        <v>38817</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5.9</v>
      </c>
      <c r="C19" s="174">
        <f>ROUND(VALUE(SUBSTITUTE(実質収支比率等に係る経年分析!G$48,"▲","-")),2)</f>
        <v>7.52</v>
      </c>
      <c r="D19" s="174">
        <f>ROUND(VALUE(SUBSTITUTE(実質収支比率等に係る経年分析!H$48,"▲","-")),2)</f>
        <v>12.52</v>
      </c>
      <c r="E19" s="174">
        <f>ROUND(VALUE(SUBSTITUTE(実質収支比率等に係る経年分析!I$48,"▲","-")),2)</f>
        <v>10.66</v>
      </c>
      <c r="F19" s="174">
        <f>ROUND(VALUE(SUBSTITUTE(実質収支比率等に係る経年分析!J$48,"▲","-")),2)</f>
        <v>9.4</v>
      </c>
    </row>
    <row r="20" spans="1:11">
      <c r="A20" s="174" t="s">
        <v>53</v>
      </c>
      <c r="B20" s="174">
        <f>ROUND(VALUE(SUBSTITUTE(実質収支比率等に係る経年分析!F$47,"▲","-")),2)</f>
        <v>33.29</v>
      </c>
      <c r="C20" s="174">
        <f>ROUND(VALUE(SUBSTITUTE(実質収支比率等に係る経年分析!G$47,"▲","-")),2)</f>
        <v>30.11</v>
      </c>
      <c r="D20" s="174">
        <f>ROUND(VALUE(SUBSTITUTE(実質収支比率等に係る経年分析!H$47,"▲","-")),2)</f>
        <v>35.82</v>
      </c>
      <c r="E20" s="174">
        <f>ROUND(VALUE(SUBSTITUTE(実質収支比率等に係る経年分析!I$47,"▲","-")),2)</f>
        <v>43.01</v>
      </c>
      <c r="F20" s="174">
        <f>ROUND(VALUE(SUBSTITUTE(実質収支比率等に係る経年分析!J$47,"▲","-")),2)</f>
        <v>43.82</v>
      </c>
    </row>
    <row r="21" spans="1:11">
      <c r="A21" s="174" t="s">
        <v>54</v>
      </c>
      <c r="B21" s="174">
        <f>IF(ISNUMBER(VALUE(SUBSTITUTE(実質収支比率等に係る経年分析!F$49,"▲","-"))),ROUND(VALUE(SUBSTITUTE(実質収支比率等に係る経年分析!F$49,"▲","-")),2),NA())</f>
        <v>-1.35</v>
      </c>
      <c r="C21" s="174">
        <f>IF(ISNUMBER(VALUE(SUBSTITUTE(実質収支比率等に係る経年分析!G$49,"▲","-"))),ROUND(VALUE(SUBSTITUTE(実質収支比率等に係る経年分析!G$49,"▲","-")),2),NA())</f>
        <v>-0.51</v>
      </c>
      <c r="D21" s="174">
        <f>IF(ISNUMBER(VALUE(SUBSTITUTE(実質収支比率等に係る経年分析!H$49,"▲","-"))),ROUND(VALUE(SUBSTITUTE(実質収支比率等に係る経年分析!H$49,"▲","-")),2),NA())</f>
        <v>12.51</v>
      </c>
      <c r="E21" s="174">
        <f>IF(ISNUMBER(VALUE(SUBSTITUTE(実質収支比率等に係る経年分析!I$49,"▲","-"))),ROUND(VALUE(SUBSTITUTE(実質収支比率等に係る経年分析!I$49,"▲","-")),2),NA())</f>
        <v>3.17</v>
      </c>
      <c r="F21" s="174">
        <f>IF(ISNUMBER(VALUE(SUBSTITUTE(実質収支比率等に係る経年分析!J$49,"▲","-"))),ROUND(VALUE(SUBSTITUTE(実質収支比率等に係る経年分析!J$49,"▲","-")),2),NA())</f>
        <v>0.34</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str">
        <f>IF(連結実質赤字比率に係る赤字・黒字の構成分析!C$40="",NA(),連結実質赤字比率に係る赤字・黒字の構成分析!C$40)</f>
        <v>公共用地先行取得事業特別会計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c r="A32" s="175" t="str">
        <f>IF(連結実質赤字比率に係る赤字・黒字の構成分析!C$38="",NA(),連結実質赤字比率に係る赤字・黒字の構成分析!C$38)</f>
        <v>農業者労働災害共済特別会計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1.0900000000000001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1.1399999999999999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v>
      </c>
    </row>
    <row r="34" spans="1:16">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1.86</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1.73</v>
      </c>
    </row>
    <row r="35" spans="1:16">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5.44</v>
      </c>
      <c r="H35" s="175" t="e">
        <f>IF(ROUND(VALUE(SUBSTITUTE(連結実質赤字比率に係る赤字・黒字の構成分析!I$35,"▲", "-")), 2) &lt; 0, ABS(ROUND(VALUE(SUBSTITUTE(連結実質赤字比率に係る赤字・黒字の構成分析!I$35,"▲", "-")), 2)), NA())</f>
        <v>#VALUE!</v>
      </c>
      <c r="I35" s="175" t="e">
        <f>IF(ROUND(VALUE(SUBSTITUTE(連結実質赤字比率に係る赤字・黒字の構成分析!I$35,"▲", "-")), 2) &gt;= 0, ABS(ROUND(VALUE(SUBSTITUTE(連結実質赤字比率に係る赤字・黒字の構成分析!I$35,"▲", "-")), 2)), NA())</f>
        <v>#VALUE!</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7.78</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12.55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10.65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9.39</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1561</v>
      </c>
      <c r="E42" s="176"/>
      <c r="F42" s="176"/>
      <c r="G42" s="176">
        <f>'実質公債費比率（分子）の構造'!L$52</f>
        <v>1529</v>
      </c>
      <c r="H42" s="176"/>
      <c r="I42" s="176"/>
      <c r="J42" s="176">
        <f>'実質公債費比率（分子）の構造'!M$52</f>
        <v>1574</v>
      </c>
      <c r="K42" s="176"/>
      <c r="L42" s="176"/>
      <c r="M42" s="176">
        <f>'実質公債費比率（分子）の構造'!N$52</f>
        <v>1504</v>
      </c>
      <c r="N42" s="176"/>
      <c r="O42" s="176"/>
      <c r="P42" s="176">
        <f>'実質公債費比率（分子）の構造'!O$52</f>
        <v>1470</v>
      </c>
    </row>
    <row r="43" spans="1:16">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40</v>
      </c>
      <c r="C45" s="176"/>
      <c r="D45" s="176"/>
      <c r="E45" s="176">
        <f>'実質公債費比率（分子）の構造'!L$49</f>
        <v>102</v>
      </c>
      <c r="F45" s="176"/>
      <c r="G45" s="176"/>
      <c r="H45" s="176">
        <f>'実質公債費比率（分子）の構造'!M$49</f>
        <v>96</v>
      </c>
      <c r="I45" s="176"/>
      <c r="J45" s="176"/>
      <c r="K45" s="176">
        <f>'実質公債費比率（分子）の構造'!N$49</f>
        <v>96</v>
      </c>
      <c r="L45" s="176"/>
      <c r="M45" s="176"/>
      <c r="N45" s="176">
        <f>'実質公債費比率（分子）の構造'!O$49</f>
        <v>104</v>
      </c>
      <c r="O45" s="176"/>
      <c r="P45" s="176"/>
    </row>
    <row r="46" spans="1:16">
      <c r="A46" s="176" t="s">
        <v>64</v>
      </c>
      <c r="B46" s="176">
        <f>'実質公債費比率（分子）の構造'!K$48</f>
        <v>483</v>
      </c>
      <c r="C46" s="176"/>
      <c r="D46" s="176"/>
      <c r="E46" s="176">
        <f>'実質公債費比率（分子）の構造'!L$48</f>
        <v>433</v>
      </c>
      <c r="F46" s="176"/>
      <c r="G46" s="176"/>
      <c r="H46" s="176">
        <f>'実質公債費比率（分子）の構造'!M$48</f>
        <v>421</v>
      </c>
      <c r="I46" s="176"/>
      <c r="J46" s="176"/>
      <c r="K46" s="176">
        <f>'実質公債費比率（分子）の構造'!N$48</f>
        <v>399</v>
      </c>
      <c r="L46" s="176"/>
      <c r="M46" s="176"/>
      <c r="N46" s="176">
        <f>'実質公債費比率（分子）の構造'!O$48</f>
        <v>383</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1527</v>
      </c>
      <c r="C49" s="176"/>
      <c r="D49" s="176"/>
      <c r="E49" s="176">
        <f>'実質公債費比率（分子）の構造'!L$45</f>
        <v>1487</v>
      </c>
      <c r="F49" s="176"/>
      <c r="G49" s="176"/>
      <c r="H49" s="176">
        <f>'実質公債費比率（分子）の構造'!M$45</f>
        <v>1554</v>
      </c>
      <c r="I49" s="176"/>
      <c r="J49" s="176"/>
      <c r="K49" s="176">
        <f>'実質公債費比率（分子）の構造'!N$45</f>
        <v>1566</v>
      </c>
      <c r="L49" s="176"/>
      <c r="M49" s="176"/>
      <c r="N49" s="176">
        <f>'実質公債費比率（分子）の構造'!O$45</f>
        <v>1571</v>
      </c>
      <c r="O49" s="176"/>
      <c r="P49" s="176"/>
    </row>
    <row r="50" spans="1:16">
      <c r="A50" s="176" t="s">
        <v>67</v>
      </c>
      <c r="B50" s="176" t="e">
        <f>NA()</f>
        <v>#N/A</v>
      </c>
      <c r="C50" s="176">
        <f>IF(ISNUMBER('実質公債費比率（分子）の構造'!K$53),'実質公債費比率（分子）の構造'!K$53,NA())</f>
        <v>489</v>
      </c>
      <c r="D50" s="176" t="e">
        <f>NA()</f>
        <v>#N/A</v>
      </c>
      <c r="E50" s="176" t="e">
        <f>NA()</f>
        <v>#N/A</v>
      </c>
      <c r="F50" s="176">
        <f>IF(ISNUMBER('実質公債費比率（分子）の構造'!L$53),'実質公債費比率（分子）の構造'!L$53,NA())</f>
        <v>493</v>
      </c>
      <c r="G50" s="176" t="e">
        <f>NA()</f>
        <v>#N/A</v>
      </c>
      <c r="H50" s="176" t="e">
        <f>NA()</f>
        <v>#N/A</v>
      </c>
      <c r="I50" s="176">
        <f>IF(ISNUMBER('実質公債費比率（分子）の構造'!M$53),'実質公債費比率（分子）の構造'!M$53,NA())</f>
        <v>497</v>
      </c>
      <c r="J50" s="176" t="e">
        <f>NA()</f>
        <v>#N/A</v>
      </c>
      <c r="K50" s="176" t="e">
        <f>NA()</f>
        <v>#N/A</v>
      </c>
      <c r="L50" s="176">
        <f>IF(ISNUMBER('実質公債費比率（分子）の構造'!N$53),'実質公債費比率（分子）の構造'!N$53,NA())</f>
        <v>557</v>
      </c>
      <c r="M50" s="176" t="e">
        <f>NA()</f>
        <v>#N/A</v>
      </c>
      <c r="N50" s="176" t="e">
        <f>NA()</f>
        <v>#N/A</v>
      </c>
      <c r="O50" s="176">
        <f>IF(ISNUMBER('実質公債費比率（分子）の構造'!O$53),'実質公債費比率（分子）の構造'!O$53,NA())</f>
        <v>588</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17772</v>
      </c>
      <c r="E56" s="175"/>
      <c r="F56" s="175"/>
      <c r="G56" s="175">
        <f>'将来負担比率（分子）の構造'!J$52</f>
        <v>17280</v>
      </c>
      <c r="H56" s="175"/>
      <c r="I56" s="175"/>
      <c r="J56" s="175">
        <f>'将来負担比率（分子）の構造'!K$52</f>
        <v>16731</v>
      </c>
      <c r="K56" s="175"/>
      <c r="L56" s="175"/>
      <c r="M56" s="175">
        <f>'将来負担比率（分子）の構造'!L$52</f>
        <v>16132</v>
      </c>
      <c r="N56" s="175"/>
      <c r="O56" s="175"/>
      <c r="P56" s="175">
        <f>'将来負担比率（分子）の構造'!M$52</f>
        <v>15084</v>
      </c>
    </row>
    <row r="57" spans="1:16">
      <c r="A57" s="175" t="s">
        <v>42</v>
      </c>
      <c r="B57" s="175"/>
      <c r="C57" s="175"/>
      <c r="D57" s="175">
        <f>'将来負担比率（分子）の構造'!I$51</f>
        <v>182</v>
      </c>
      <c r="E57" s="175"/>
      <c r="F57" s="175"/>
      <c r="G57" s="175">
        <f>'将来負担比率（分子）の構造'!J$51</f>
        <v>151</v>
      </c>
      <c r="H57" s="175"/>
      <c r="I57" s="175"/>
      <c r="J57" s="175">
        <f>'将来負担比率（分子）の構造'!K$51</f>
        <v>126</v>
      </c>
      <c r="K57" s="175"/>
      <c r="L57" s="175"/>
      <c r="M57" s="175">
        <f>'将来負担比率（分子）の構造'!L$51</f>
        <v>91</v>
      </c>
      <c r="N57" s="175"/>
      <c r="O57" s="175"/>
      <c r="P57" s="175">
        <f>'将来負担比率（分子）の構造'!M$51</f>
        <v>61</v>
      </c>
    </row>
    <row r="58" spans="1:16">
      <c r="A58" s="175" t="s">
        <v>41</v>
      </c>
      <c r="B58" s="175"/>
      <c r="C58" s="175"/>
      <c r="D58" s="175">
        <f>'将来負担比率（分子）の構造'!I$50</f>
        <v>4440</v>
      </c>
      <c r="E58" s="175"/>
      <c r="F58" s="175"/>
      <c r="G58" s="175">
        <f>'将来負担比率（分子）の構造'!J$50</f>
        <v>4230</v>
      </c>
      <c r="H58" s="175"/>
      <c r="I58" s="175"/>
      <c r="J58" s="175">
        <f>'将来負担比率（分子）の構造'!K$50</f>
        <v>5101</v>
      </c>
      <c r="K58" s="175"/>
      <c r="L58" s="175"/>
      <c r="M58" s="175">
        <f>'将来負担比率（分子）の構造'!L$50</f>
        <v>5734</v>
      </c>
      <c r="N58" s="175"/>
      <c r="O58" s="175"/>
      <c r="P58" s="175">
        <f>'将来負担比率（分子）の構造'!M$50</f>
        <v>6185</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2334</v>
      </c>
      <c r="C62" s="175"/>
      <c r="D62" s="175"/>
      <c r="E62" s="175">
        <f>'将来負担比率（分子）の構造'!J$45</f>
        <v>2230</v>
      </c>
      <c r="F62" s="175"/>
      <c r="G62" s="175"/>
      <c r="H62" s="175">
        <f>'将来負担比率（分子）の構造'!K$45</f>
        <v>2170</v>
      </c>
      <c r="I62" s="175"/>
      <c r="J62" s="175"/>
      <c r="K62" s="175">
        <f>'将来負担比率（分子）の構造'!L$45</f>
        <v>2107</v>
      </c>
      <c r="L62" s="175"/>
      <c r="M62" s="175"/>
      <c r="N62" s="175">
        <f>'将来負担比率（分子）の構造'!M$45</f>
        <v>2026</v>
      </c>
      <c r="O62" s="175"/>
      <c r="P62" s="175"/>
    </row>
    <row r="63" spans="1:16">
      <c r="A63" s="175" t="s">
        <v>34</v>
      </c>
      <c r="B63" s="175">
        <f>'将来負担比率（分子）の構造'!I$44</f>
        <v>675</v>
      </c>
      <c r="C63" s="175"/>
      <c r="D63" s="175"/>
      <c r="E63" s="175">
        <f>'将来負担比率（分子）の構造'!J$44</f>
        <v>675</v>
      </c>
      <c r="F63" s="175"/>
      <c r="G63" s="175"/>
      <c r="H63" s="175">
        <f>'将来負担比率（分子）の構造'!K$44</f>
        <v>591</v>
      </c>
      <c r="I63" s="175"/>
      <c r="J63" s="175"/>
      <c r="K63" s="175">
        <f>'将来負担比率（分子）の構造'!L$44</f>
        <v>574</v>
      </c>
      <c r="L63" s="175"/>
      <c r="M63" s="175"/>
      <c r="N63" s="175">
        <f>'将来負担比率（分子）の構造'!M$44</f>
        <v>495</v>
      </c>
      <c r="O63" s="175"/>
      <c r="P63" s="175"/>
    </row>
    <row r="64" spans="1:16">
      <c r="A64" s="175" t="s">
        <v>33</v>
      </c>
      <c r="B64" s="175">
        <f>'将来負担比率（分子）の構造'!I$43</f>
        <v>4947</v>
      </c>
      <c r="C64" s="175"/>
      <c r="D64" s="175"/>
      <c r="E64" s="175">
        <f>'将来負担比率（分子）の構造'!J$43</f>
        <v>4566</v>
      </c>
      <c r="F64" s="175"/>
      <c r="G64" s="175"/>
      <c r="H64" s="175">
        <f>'将来負担比率（分子）の構造'!K$43</f>
        <v>4293</v>
      </c>
      <c r="I64" s="175"/>
      <c r="J64" s="175"/>
      <c r="K64" s="175">
        <f>'将来負担比率（分子）の構造'!L$43</f>
        <v>3706</v>
      </c>
      <c r="L64" s="175"/>
      <c r="M64" s="175"/>
      <c r="N64" s="175">
        <f>'将来負担比率（分子）の構造'!M$43</f>
        <v>3486</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17650</v>
      </c>
      <c r="C66" s="175"/>
      <c r="D66" s="175"/>
      <c r="E66" s="175">
        <f>'将来負担比率（分子）の構造'!J$41</f>
        <v>17629</v>
      </c>
      <c r="F66" s="175"/>
      <c r="G66" s="175"/>
      <c r="H66" s="175">
        <f>'将来負担比率（分子）の構造'!K$41</f>
        <v>17626</v>
      </c>
      <c r="I66" s="175"/>
      <c r="J66" s="175"/>
      <c r="K66" s="175">
        <f>'将来負担比率（分子）の構造'!L$41</f>
        <v>17612</v>
      </c>
      <c r="L66" s="175"/>
      <c r="M66" s="175"/>
      <c r="N66" s="175">
        <f>'将来負担比率（分子）の構造'!M$41</f>
        <v>17077</v>
      </c>
      <c r="O66" s="175"/>
      <c r="P66" s="175"/>
    </row>
    <row r="67" spans="1:16">
      <c r="A67" s="175" t="s">
        <v>71</v>
      </c>
      <c r="B67" s="175" t="e">
        <f>NA()</f>
        <v>#N/A</v>
      </c>
      <c r="C67" s="175">
        <f>IF(ISNUMBER('将来負担比率（分子）の構造'!I$53), IF('将来負担比率（分子）の構造'!I$53 &lt; 0, 0, '将来負担比率（分子）の構造'!I$53), NA())</f>
        <v>3212</v>
      </c>
      <c r="D67" s="175" t="e">
        <f>NA()</f>
        <v>#N/A</v>
      </c>
      <c r="E67" s="175" t="e">
        <f>NA()</f>
        <v>#N/A</v>
      </c>
      <c r="F67" s="175">
        <f>IF(ISNUMBER('将来負担比率（分子）の構造'!J$53), IF('将来負担比率（分子）の構造'!J$53 &lt; 0, 0, '将来負担比率（分子）の構造'!J$53), NA())</f>
        <v>3439</v>
      </c>
      <c r="G67" s="175" t="e">
        <f>NA()</f>
        <v>#N/A</v>
      </c>
      <c r="H67" s="175" t="e">
        <f>NA()</f>
        <v>#N/A</v>
      </c>
      <c r="I67" s="175">
        <f>IF(ISNUMBER('将来負担比率（分子）の構造'!K$53), IF('将来負担比率（分子）の構造'!K$53 &lt; 0, 0, '将来負担比率（分子）の構造'!K$53), NA())</f>
        <v>2723</v>
      </c>
      <c r="J67" s="175" t="e">
        <f>NA()</f>
        <v>#N/A</v>
      </c>
      <c r="K67" s="175" t="e">
        <f>NA()</f>
        <v>#N/A</v>
      </c>
      <c r="L67" s="175">
        <f>IF(ISNUMBER('将来負担比率（分子）の構造'!L$53), IF('将来負担比率（分子）の構造'!L$53 &lt; 0, 0, '将来負担比率（分子）の構造'!L$53), NA())</f>
        <v>2041</v>
      </c>
      <c r="M67" s="175" t="e">
        <f>NA()</f>
        <v>#N/A</v>
      </c>
      <c r="N67" s="175" t="e">
        <f>NA()</f>
        <v>#N/A</v>
      </c>
      <c r="O67" s="175">
        <f>IF(ISNUMBER('将来負担比率（分子）の構造'!M$53), IF('将来負担比率（分子）の構造'!M$53 &lt; 0, 0, '将来負担比率（分子）の構造'!M$53), NA())</f>
        <v>1754</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3266</v>
      </c>
      <c r="C72" s="179">
        <f>基金残高に係る経年分析!G55</f>
        <v>3754</v>
      </c>
      <c r="D72" s="179">
        <f>基金残高に係る経年分析!H55</f>
        <v>3880</v>
      </c>
    </row>
    <row r="73" spans="1:16">
      <c r="A73" s="178" t="s">
        <v>74</v>
      </c>
      <c r="B73" s="179">
        <f>基金残高に係る経年分析!F56</f>
        <v>315</v>
      </c>
      <c r="C73" s="179">
        <f>基金残高に係る経年分析!G56</f>
        <v>315</v>
      </c>
      <c r="D73" s="179">
        <f>基金残高に係る経年分析!H56</f>
        <v>374</v>
      </c>
    </row>
    <row r="74" spans="1:16">
      <c r="A74" s="178" t="s">
        <v>75</v>
      </c>
      <c r="B74" s="179">
        <f>基金残高に係る経年分析!F57</f>
        <v>2185</v>
      </c>
      <c r="C74" s="179">
        <f>基金残高に係る経年分析!G57</f>
        <v>2321</v>
      </c>
      <c r="D74" s="179">
        <f>基金残高に係る経年分析!H57</f>
        <v>2598</v>
      </c>
    </row>
  </sheetData>
  <sheetProtection algorithmName="SHA-512" hashValue="7D19V61BBEylt3+TvWcPSef+3cu7yK/Ne54L1wsbAsXWjVW/TBiWAC1ajfr+1L3OOaydgcWrxuxoV0Wu4d5ULQ==" saltValue="RwmeDpVk9XCmR64G2lFR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安田 崇俊</cp:lastModifiedBy>
  <cp:lastPrinted>2025-03-11T06:37:09Z</cp:lastPrinted>
  <dcterms:created xsi:type="dcterms:W3CDTF">2025-02-19T02:18:13Z</dcterms:created>
  <dcterms:modified xsi:type="dcterms:W3CDTF">2025-03-11T06:37:19Z</dcterms:modified>
  <cp:category/>
</cp:coreProperties>
</file>