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0 総務部\020 財政課\012 予算状況調査\70 財政状況資料集（3月）\H28\【財政状況資料集】_182087_あわら市_2015\"/>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DQ102" i="11" l="1"/>
  <c r="DL102" i="11"/>
  <c r="DG102" i="11"/>
  <c r="DB102" i="11"/>
  <c r="CW102" i="11"/>
  <c r="CR102" i="11"/>
  <c r="AU88" i="11"/>
  <c r="AP88" i="11"/>
  <c r="AF88" i="11"/>
  <c r="AU63" i="11"/>
  <c r="AP63" i="11"/>
  <c r="AP23" i="11"/>
  <c r="AA23" i="11"/>
  <c r="V23" i="11"/>
  <c r="Q23" i="11"/>
  <c r="BG34" i="9" l="1"/>
  <c r="AO37"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U36" i="9"/>
  <c r="C36" i="9"/>
  <c r="CO35" i="9"/>
  <c r="BE35"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W34" i="9" s="1"/>
  <c r="BW35" i="9" s="1"/>
  <c r="BW36" i="9" s="1"/>
  <c r="BW37" i="9" s="1"/>
  <c r="BW38" i="9" s="1"/>
  <c r="BW39" i="9" s="1"/>
  <c r="BW40" i="9" s="1"/>
  <c r="BW41" i="9" s="1"/>
  <c r="BW42" i="9" s="1"/>
  <c r="CO34" i="9" l="1"/>
</calcChain>
</file>

<file path=xl/sharedStrings.xml><?xml version="1.0" encoding="utf-8"?>
<sst xmlns="http://schemas.openxmlformats.org/spreadsheetml/2006/main" count="1069" uniqueCount="562">
  <si>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</si>
  <si>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</si>
  <si>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</si>
  <si>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</si>
  <si>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</si>
  <si>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</si>
  <si>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</si>
  <si>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</si>
  <si>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</si>
  <si>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</si>
  <si>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</si>
  <si>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</si>
  <si>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</si>
  <si>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</si>
  <si>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</si>
  <si>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</si>
  <si>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</si>
  <si>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</si>
  <si>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</si>
  <si>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</si>
  <si>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</si>
  <si>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</si>
  <si>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</si>
  <si>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</si>
  <si>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</si>
  <si>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</si>
  <si>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</si>
  <si>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</si>
  <si>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</si>
  <si>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</si>
  <si>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</si>
  <si>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</si>
  <si>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</si>
  <si>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</si>
  <si>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</si>
  <si>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</si>
  <si>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</si>
  <si>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</si>
  <si>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</si>
  <si>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</si>
  <si>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</si>
  <si>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</si>
  <si>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</si>
  <si>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</si>
  <si>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</si>
  <si>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</si>
  <si>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</si>
  <si>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</si>
  <si>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</si>
  <si>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</si>
  <si>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</si>
  <si>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</si>
  <si>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</si>
  <si>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</si>
  <si>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</si>
  <si>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</si>
  <si>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</si>
  <si>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</si>
  <si>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</si>
  <si>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</si>
  <si>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</si>
  <si>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</si>
  <si>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</si>
  <si>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</si>
  <si>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</si>
  <si>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</si>
  <si>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</si>
  <si>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</si>
  <si>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</si>
  <si>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</si>
  <si>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</si>
  <si>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</si>
  <si>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</si>
  <si>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</si>
  <si>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</si>
  <si>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</si>
  <si>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</si>
  <si>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</si>
  <si>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</si>
  <si>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</si>
  <si>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</si>
  <si>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</si>
  <si>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</si>
  <si>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</si>
  <si>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</si>
  <si>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</si>
  <si>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</si>
  <si>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</si>
  <si>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</si>
  <si>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</si>
  <si>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</si>
  <si>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</si>
  <si>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</si>
  <si>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</si>
  <si>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</si>
  <si>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</si>
  <si>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</si>
  <si>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</si>
  <si>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</si>
  <si>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</si>
  <si>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</si>
  <si>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</si>
  <si>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</si>
  <si>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</si>
  <si>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</si>
  <si>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</si>
  <si>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</si>
  <si>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</si>
  <si>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</si>
  <si>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</si>
  <si>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</si>
  <si>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</si>
  <si>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</si>
  <si>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</si>
  <si>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</si>
  <si>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</si>
  <si>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</si>
  <si>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</si>
  <si>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</si>
  <si>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</si>
  <si>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</si>
  <si>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</si>
  <si>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</si>
  <si>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</si>
  <si>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</si>
  <si>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</si>
  <si>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</si>
  <si>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</si>
  <si>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</si>
  <si>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</si>
  <si>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</si>
  <si>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</si>
  <si>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</si>
  <si>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</si>
  <si>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</si>
  <si>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</si>
  <si>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</si>
  <si>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</si>
  <si>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</si>
  <si>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</si>
  <si>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</si>
  <si>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</si>
  <si>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</si>
  <si>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</si>
  <si>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</si>
  <si>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</si>
  <si>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</si>
  <si>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</si>
  <si>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</si>
  <si>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</si>
  <si>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</si>
  <si>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</si>
  <si>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</si>
  <si>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</si>
  <si>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</si>
  <si>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</si>
  <si>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</si>
  <si>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</si>
  <si>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</si>
  <si>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</si>
  <si>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</si>
  <si>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</si>
  <si>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</si>
  <si>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</si>
  <si>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</si>
  <si>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</si>
  <si>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</si>
  <si>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</si>
  <si>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</si>
  <si>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</si>
  <si>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</si>
  <si>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</si>
  <si>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</si>
  <si>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</si>
  <si>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</si>
  <si>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</si>
  <si>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</si>
  <si>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</si>
  <si>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</si>
  <si>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</si>
  <si>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</si>
  <si>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</si>
  <si>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</si>
  <si>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</si>
  <si>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</si>
  <si>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</si>
  <si>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</si>
  <si>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</si>
  <si>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</si>
  <si>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</si>
  <si>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</si>
  <si>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</si>
  <si>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</si>
  <si>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</si>
  <si>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福井県あわら市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</si>
  <si>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</si>
  <si>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</si>
  <si>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</si>
  <si>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</si>
  <si>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</si>
  <si>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</si>
  <si>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</si>
  <si>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</si>
  <si>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</si>
  <si>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</si>
  <si>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</si>
  <si>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</si>
  <si>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</si>
  <si>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</si>
  <si>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</si>
  <si>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</si>
  <si>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</si>
  <si>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</si>
  <si>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</si>
  <si>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</si>
  <si>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</si>
  <si>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</si>
  <si>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</si>
  <si>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</si>
  <si>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</si>
  <si>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</si>
  <si>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</si>
  <si>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</si>
  <si>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</si>
  <si>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</si>
  <si>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</si>
  <si>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</si>
  <si>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</si>
  <si>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</si>
  <si>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</si>
  <si>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</si>
  <si>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</si>
  <si>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</si>
  <si>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</si>
  <si>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</si>
  <si>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</si>
  <si>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</si>
  <si>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</si>
  <si>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</si>
  <si>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</si>
  <si>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</si>
  <si>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</si>
  <si>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</si>
  <si>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</si>
  <si>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</si>
  <si>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</si>
  <si>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</si>
  <si>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</si>
  <si>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</si>
  <si>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</si>
  <si>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</si>
  <si>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</si>
  <si>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</si>
  <si>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</si>
  <si>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</si>
  <si>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</si>
  <si>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</si>
  <si>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</si>
  <si>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</si>
  <si>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</si>
  <si>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</si>
  <si>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</si>
  <si>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</si>
  <si>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</si>
  <si>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</si>
  <si>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</si>
  <si>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</si>
  <si>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</si>
  <si>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</si>
  <si>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</si>
  <si>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</si>
  <si>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</si>
  <si>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</si>
  <si>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</si>
  <si>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</si>
  <si>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</si>
  <si>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</si>
  <si>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</si>
  <si>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</si>
  <si>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</si>
  <si>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</si>
  <si>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</si>
  <si>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</si>
  <si>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</si>
  <si>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</si>
  <si>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</si>
  <si>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</si>
  <si>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</si>
  <si>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</si>
  <si>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</si>
  <si>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</si>
  <si>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</si>
  <si>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</si>
  <si>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</si>
  <si>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</si>
  <si>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</si>
  <si>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</si>
  <si>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</si>
  <si>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</si>
  <si>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</si>
  <si>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</si>
  <si>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</si>
  <si>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</si>
  <si>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</si>
  <si>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</si>
  <si>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</si>
  <si>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</si>
  <si>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</si>
  <si>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</si>
  <si>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</si>
  <si>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</si>
  <si>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</si>
  <si>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</si>
  <si>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</si>
  <si>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</si>
  <si>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</si>
  <si>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</si>
  <si>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</si>
  <si>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</si>
  <si>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</si>
  <si>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</si>
  <si>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</si>
  <si>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</si>
  <si>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</si>
  <si>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</si>
  <si>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</si>
  <si>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</si>
  <si>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</si>
  <si>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</si>
  <si>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</si>
  <si>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</si>
  <si>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</si>
  <si>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</si>
  <si>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</si>
  <si>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</si>
  <si>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</si>
  <si>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</si>
  <si>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</si>
  <si>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</si>
  <si>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</si>
  <si>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</si>
  <si>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福井県あわら市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</si>
  <si>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</si>
  <si>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</si>
  <si>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</si>
  <si>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</si>
  <si>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</si>
  <si>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</si>
  <si>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</si>
  <si>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</si>
  <si>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</si>
  <si>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</si>
  <si>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</si>
  <si>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</si>
  <si>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</si>
  <si>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</si>
  <si>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</si>
  <si>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</si>
  <si>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</si>
  <si>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</si>
  <si>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</si>
  <si>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</si>
  <si>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</si>
  <si>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</si>
  <si>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</si>
  <si>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</si>
  <si>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</si>
  <si>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</si>
  <si>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</si>
  <si>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</si>
  <si>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</si>
  <si>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</si>
  <si>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</si>
  <si>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</si>
  <si>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</si>
  <si>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</si>
  <si>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</si>
  <si>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</si>
  <si>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</si>
  <si>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</si>
  <si>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</si>
  <si>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</si>
  <si>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</si>
  <si>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</si>
  <si>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</si>
  <si>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</si>
  <si>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</si>
  <si>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</si>
  <si>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</si>
  <si>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</si>
  <si>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</si>
  <si>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</si>
  <si>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</si>
  <si>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</si>
  <si>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</si>
  <si>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</si>
  <si>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</si>
  <si>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</si>
  <si>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</si>
  <si>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</si>
  <si>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</si>
  <si>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</si>
  <si>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</si>
  <si>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</si>
  <si>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</si>
  <si>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</si>
  <si>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</si>
  <si>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</si>
  <si>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</si>
  <si>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</si>
  <si>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</si>
  <si>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</si>
  <si>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</si>
  <si>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</si>
  <si>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</si>
  <si>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</si>
  <si>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</si>
  <si>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</si>
  <si>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</si>
  <si>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</si>
  <si>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</si>
  <si>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</si>
  <si>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</si>
  <si>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</si>
  <si>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</si>
  <si>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</si>
  <si>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</si>
  <si>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</si>
  <si>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</si>
  <si>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</si>
  <si>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</si>
  <si>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</si>
  <si>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</si>
  <si>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</si>
  <si>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</si>
  <si>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</si>
  <si>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</si>
  <si>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</si>
  <si>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</si>
  <si>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</si>
  <si>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</si>
  <si>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</si>
  <si>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</si>
  <si>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</si>
  <si>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</si>
  <si>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</si>
  <si>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</si>
  <si>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</si>
  <si>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</si>
  <si>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</si>
  <si>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</si>
  <si>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</si>
  <si>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</si>
  <si>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</si>
  <si>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</si>
  <si>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</si>
  <si>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</si>
  <si>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</si>
  <si>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</si>
  <si>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</si>
  <si>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</si>
  <si>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</si>
  <si>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</si>
  <si>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</si>
  <si>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</si>
  <si>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</si>
  <si>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</si>
  <si>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</si>
  <si>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</si>
  <si>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</si>
  <si>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</si>
  <si>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</si>
  <si>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</si>
  <si>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</si>
  <si>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</si>
  <si>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</si>
  <si>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</si>
  <si>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</si>
  <si>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</si>
  <si>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</si>
  <si>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</si>
  <si>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</si>
  <si>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</si>
  <si>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</si>
  <si>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</si>
  <si>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</si>
  <si>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</si>
  <si>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</si>
  <si>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</si>
  <si>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</si>
  <si>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</si>
  <si>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</si>
  <si>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</si>
  <si>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</si>
  <si>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</si>
  <si>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</si>
  <si>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</si>
  <si>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</si>
  <si>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</si>
  <si>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</si>
  <si>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</si>
  <si>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</si>
  <si>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</si>
  <si>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</si>
  <si>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</si>
  <si>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</si>
  <si>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</si>
  <si>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</si>
  <si>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</si>
  <si>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</si>
  <si>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</si>
  <si>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</si>
  <si>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</si>
  <si>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</si>
  <si>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</si>
  <si>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</si>
  <si>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</si>
  <si>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</si>
  <si>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</si>
  <si>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</si>
  <si>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</si>
  <si>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</si>
  <si>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</si>
  <si>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</si>
  <si>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</si>
  <si>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公共下水道事業会計</t>
  </si>
  <si>
    <t>水道事業会計</t>
  </si>
  <si>
    <t>工業用水道事業会計</t>
  </si>
  <si>
    <t>農業集落排水事業会計</t>
  </si>
  <si>
    <t>国民健康保険特別会計</t>
  </si>
  <si>
    <t>後期高齢者医療特別会計</t>
  </si>
  <si>
    <t>農業者労働災害共済特別会計</t>
  </si>
  <si>
    <t>その他会計（赤字）</t>
  </si>
  <si>
    <t>▲ 0.40</t>
  </si>
  <si>
    <t>▲ 0.33</t>
  </si>
  <si>
    <t>▲ 0.34</t>
  </si>
  <si>
    <t>▲ 0.32</t>
  </si>
  <si>
    <t>その他会計（黒字）</t>
  </si>
  <si>
    <t>工業用水道事業会計</t>
    <phoneticPr fontId="5"/>
  </si>
  <si>
    <t>福井県市町総合事務組合（一般会計）</t>
    <rPh sb="0" eb="3">
      <t>フクイケン</t>
    </rPh>
    <rPh sb="3" eb="5">
      <t>シチョウ</t>
    </rPh>
    <rPh sb="5" eb="7">
      <t>ソウゴウ</t>
    </rPh>
    <rPh sb="7" eb="9">
      <t>ジム</t>
    </rPh>
    <rPh sb="9" eb="11">
      <t>クミアイ</t>
    </rPh>
    <phoneticPr fontId="2"/>
  </si>
  <si>
    <t>福井県市町総合事務組合（交通災害共済事業特別会計）</t>
    <rPh sb="0" eb="3">
      <t>フクイケン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</si>
  <si>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福井県自治会館組合</t>
    <rPh sb="0" eb="3">
      <t>フクイケン</t>
    </rPh>
    <rPh sb="3" eb="5">
      <t>ジチ</t>
    </rPh>
    <rPh sb="5" eb="7">
      <t>カイカン</t>
    </rPh>
    <rPh sb="7" eb="9">
      <t>クミアイ</t>
    </rPh>
    <phoneticPr fontId="2"/>
  </si>
  <si>
    <t>坂井地区広域連合（一般会計）</t>
    <rPh sb="0" eb="2">
      <t>サカイ</t>
    </rPh>
    <rPh sb="2" eb="4">
      <t>チク</t>
    </rPh>
    <rPh sb="4" eb="6">
      <t>コウイキ</t>
    </rPh>
    <rPh sb="6" eb="8">
      <t>レンゴウ</t>
    </rPh>
    <rPh sb="9" eb="11">
      <t>イッパン</t>
    </rPh>
    <rPh sb="11" eb="13">
      <t>カイケイ</t>
    </rPh>
    <phoneticPr fontId="2"/>
  </si>
  <si>
    <t>坂井地区広域連合（介護保険特別会計）</t>
    <rPh sb="0" eb="2">
      <t>サカイ</t>
    </rPh>
    <rPh sb="2" eb="4">
      <t>チク</t>
    </rPh>
    <rPh sb="4" eb="6">
      <t>コウイキ</t>
    </rPh>
    <rPh sb="6" eb="8">
      <t>レンゴウ</t>
    </rPh>
    <rPh sb="9" eb="11">
      <t>カイゴ</t>
    </rPh>
    <rPh sb="11" eb="13">
      <t>ホケン</t>
    </rPh>
    <rPh sb="13" eb="15">
      <t>トクベツ</t>
    </rPh>
    <rPh sb="15" eb="17">
      <t>カイケイ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</si>
  <si>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</si>
  <si>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22" eb="24">
      <t>トクベツ</t>
    </rPh>
    <rPh sb="24" eb="26">
      <t>カイケイ</t>
    </rPh>
    <phoneticPr fontId="2"/>
  </si>
  <si>
    <t>嶺北消防組合</t>
    <rPh sb="0" eb="2">
      <t>レイホク</t>
    </rPh>
    <rPh sb="2" eb="4">
      <t>ショウボウ</t>
    </rPh>
    <rPh sb="4" eb="6">
      <t>クミアイ</t>
    </rPh>
    <phoneticPr fontId="2"/>
  </si>
  <si>
    <t>福井坂井地区広域市町村圏事務組合</t>
    <rPh sb="0" eb="16">
      <t>コウイキケン</t>
    </rPh>
    <phoneticPr fontId="2"/>
  </si>
  <si>
    <t>(財)金津創作の森財団</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</si>
  <si>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</si>
  <si>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</si>
  <si>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</si>
  <si>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</si>
  <si>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</si>
  <si>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</si>
  <si>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</si>
  <si>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</si>
  <si>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</si>
  <si>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</si>
  <si>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</si>
  <si>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</si>
  <si>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将来負担比率及び公債費比率の推移は、類似団体と比較して大幅に下回っている。
　将来負担比率については、ここ数年、財政調整基金への積極的な積立てを行った結果、充当可能財源等における基準財政需要額算入見込額が増加傾向となったため減少傾向となっている。
　実質公債費比率については、合併特例債などの交付税措置の有利な地方債が活用できたため減少傾向となっている。
　今後は、地方交付税における合併算定替の段階的な縮減により、財政調整基金による財源補てんが必要となる可能性や、合併特例事業債の発行可能期限が迫り、交付税措置の有利な地方債を活用することが難しくなるため、動向を注視する必要がある。</t>
    <rPh sb="1" eb="3">
      <t>ショウライ</t>
    </rPh>
    <rPh sb="3" eb="5">
      <t>フタン</t>
    </rPh>
    <rPh sb="5" eb="7">
      <t>ヒリツ</t>
    </rPh>
    <rPh sb="7" eb="8">
      <t>オヨ</t>
    </rPh>
    <rPh sb="9" eb="11">
      <t>コウサイ</t>
    </rPh>
    <rPh sb="11" eb="12">
      <t>ヒ</t>
    </rPh>
    <rPh sb="12" eb="14">
      <t>ヒリツ</t>
    </rPh>
    <rPh sb="15" eb="17">
      <t>スイイ</t>
    </rPh>
    <rPh sb="19" eb="21">
      <t>ルイジ</t>
    </rPh>
    <rPh sb="21" eb="23">
      <t>ダンタイ</t>
    </rPh>
    <rPh sb="24" eb="26">
      <t>ヒカク</t>
    </rPh>
    <rPh sb="28" eb="30">
      <t>オオハバ</t>
    </rPh>
    <rPh sb="31" eb="33">
      <t>シタマワ</t>
    </rPh>
    <rPh sb="40" eb="42">
      <t>ショウライ</t>
    </rPh>
    <rPh sb="42" eb="44">
      <t>フタン</t>
    </rPh>
    <rPh sb="44" eb="46">
      <t>ヒリツ</t>
    </rPh>
    <rPh sb="54" eb="56">
      <t>スウネン</t>
    </rPh>
    <rPh sb="65" eb="68">
      <t>セッキョクテキ</t>
    </rPh>
    <rPh sb="76" eb="78">
      <t>ケッカ</t>
    </rPh>
    <rPh sb="113" eb="115">
      <t>ゲンショウ</t>
    </rPh>
    <rPh sb="115" eb="117">
      <t>ケイコウ</t>
    </rPh>
    <rPh sb="126" eb="128">
      <t>ジッシツ</t>
    </rPh>
    <rPh sb="131" eb="133">
      <t>ヒリツ</t>
    </rPh>
    <rPh sb="139" eb="141">
      <t>ガッペイ</t>
    </rPh>
    <rPh sb="141" eb="143">
      <t>トクレイ</t>
    </rPh>
    <rPh sb="143" eb="144">
      <t>サイ</t>
    </rPh>
    <rPh sb="180" eb="182">
      <t>コンゴ</t>
    </rPh>
    <rPh sb="280" eb="282">
      <t>ドウコウ</t>
    </rPh>
    <rPh sb="283" eb="285">
      <t>チュウシ</t>
    </rPh>
    <rPh sb="287" eb="28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</si>
</sst>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extLst>
            <c:ext xmlns:c16="http://schemas.microsoft.com/office/drawing/2014/chart" uri="{C3380CC4-5D6E-409C-BE32-E72D297353CC}">
              <c16:uniqueId val="{00000000-1E29-4F9A-9F65-4F659DE84A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46162</c:v>
                </c:pt>
                <c:pt idx="1">
                  <c:v>53841</c:v>
                </c:pt>
                <c:pt idx="2">
                  <c:v>96276</c:v>
                </c:pt>
                <c:pt idx="3">
                  <c:v>105542</c:v>
                </c:pt>
                <c:pt idx="4">
                  <c:v>60076</c:v>
                </c:pt>
              </c:numCache>
            </c:numRef>
          </c:val>
          <c:smooth val="0"/>
          <c:extLst>
            <c:ext xmlns:c16="http://schemas.microsoft.com/office/drawing/2014/chart" uri="{C3380CC4-5D6E-409C-BE32-E72D297353CC}">
              <c16:uniqueId val="{00000001-1E29-4F9A-9F65-4F659DE84A23}"/>
            </c:ext>
          </c:extLst>
        </c:ser>
        <c:dLbls>
          <c:showLegendKey val="0"/>
          <c:showVal val="0"/>
          <c:showCatName val="0"/>
          <c:showSerName val="0"/>
          <c:showPercent val="0"/>
          <c:showBubbleSize val="0"/>
        </c:dLbls>
        <c:marker val="1"/>
        <c:smooth val="0"/>
        <c:axId val="141936128"/>
        <c:axId val="141938048"/>
      </c:lineChart>
      <c:catAx>
        <c:axId val="14193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938048"/>
        <c:crosses val="autoZero"/>
        <c:auto val="1"/>
        <c:lblAlgn val="ctr"/>
        <c:lblOffset val="100"/>
        <c:tickLblSkip val="1"/>
        <c:tickMarkSkip val="1"/>
        <c:noMultiLvlLbl val="0"/>
      </c:catAx>
      <c:valAx>
        <c:axId val="141938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93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5.32</c:v>
                </c:pt>
                <c:pt idx="1">
                  <c:v>5.56</c:v>
                </c:pt>
                <c:pt idx="2">
                  <c:v>7.82</c:v>
                </c:pt>
                <c:pt idx="3">
                  <c:v>8.74</c:v>
                </c:pt>
                <c:pt idx="4">
                  <c:v>11.29</c:v>
                </c:pt>
              </c:numCache>
            </c:numRef>
          </c:val>
          <c:extLst>
            <c:ext xmlns:c16="http://schemas.microsoft.com/office/drawing/2014/chart" uri="{C3380CC4-5D6E-409C-BE32-E72D297353CC}">
              <c16:uniqueId val="{00000000-F145-4D1B-BBB7-D60ED63334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25.61</c:v>
                </c:pt>
                <c:pt idx="1">
                  <c:v>28.59</c:v>
                </c:pt>
                <c:pt idx="2">
                  <c:v>32.479999999999997</c:v>
                </c:pt>
                <c:pt idx="3">
                  <c:v>32.700000000000003</c:v>
                </c:pt>
                <c:pt idx="4">
                  <c:v>36.96</c:v>
                </c:pt>
              </c:numCache>
            </c:numRef>
          </c:val>
          <c:extLst>
            <c:ext xmlns:c16="http://schemas.microsoft.com/office/drawing/2014/chart" uri="{C3380CC4-5D6E-409C-BE32-E72D297353CC}">
              <c16:uniqueId val="{00000001-F145-4D1B-BBB7-D60ED633340E}"/>
            </c:ext>
          </c:extLst>
        </c:ser>
        <c:dLbls>
          <c:showLegendKey val="0"/>
          <c:showVal val="0"/>
          <c:showCatName val="0"/>
          <c:showSerName val="0"/>
          <c:showPercent val="0"/>
          <c:showBubbleSize val="0"/>
        </c:dLbls>
        <c:gapWidth val="250"/>
        <c:overlap val="100"/>
        <c:axId val="161573888"/>
        <c:axId val="16158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c:v>
                </c:pt>
                <c:pt idx="1">
                  <c:v>3.16</c:v>
                </c:pt>
                <c:pt idx="2">
                  <c:v>7.04</c:v>
                </c:pt>
                <c:pt idx="3">
                  <c:v>1.47</c:v>
                </c:pt>
                <c:pt idx="4">
                  <c:v>6.47</c:v>
                </c:pt>
              </c:numCache>
            </c:numRef>
          </c:val>
          <c:smooth val="0"/>
          <c:extLst>
            <c:ext xmlns:c16="http://schemas.microsoft.com/office/drawing/2014/chart" uri="{C3380CC4-5D6E-409C-BE32-E72D297353CC}">
              <c16:uniqueId val="{00000002-F145-4D1B-BBB7-D60ED633340E}"/>
            </c:ext>
          </c:extLst>
        </c:ser>
        <c:dLbls>
          <c:showLegendKey val="0"/>
          <c:showVal val="0"/>
          <c:showCatName val="0"/>
          <c:showSerName val="0"/>
          <c:showPercent val="0"/>
          <c:showBubbleSize val="0"/>
        </c:dLbls>
        <c:marker val="1"/>
        <c:smooth val="0"/>
        <c:axId val="161573888"/>
        <c:axId val="161588352"/>
      </c:lineChart>
      <c:catAx>
        <c:axId val="1615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588352"/>
        <c:crosses val="autoZero"/>
        <c:auto val="1"/>
        <c:lblAlgn val="ctr"/>
        <c:lblOffset val="100"/>
        <c:tickLblSkip val="1"/>
        <c:tickMarkSkip val="1"/>
        <c:noMultiLvlLbl val="0"/>
      </c:catAx>
      <c:valAx>
        <c:axId val="16158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E4E4-45C2-88DA-3E687DE87E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0.4</c:v>
                </c:pt>
                <c:pt idx="1">
                  <c:v>#N/A</c:v>
                </c:pt>
                <c:pt idx="2">
                  <c:v>0.33</c:v>
                </c:pt>
                <c:pt idx="3">
                  <c:v>#N/A</c:v>
                </c:pt>
                <c:pt idx="4">
                  <c:v>0.34</c:v>
                </c:pt>
                <c:pt idx="5">
                  <c:v>#N/A</c:v>
                </c:pt>
                <c:pt idx="6">
                  <c:v>0.32</c:v>
                </c:pt>
                <c:pt idx="7">
                  <c:v>#N/A</c:v>
                </c:pt>
                <c:pt idx="8">
                  <c:v>0</c:v>
                </c:pt>
                <c:pt idx="9">
                  <c:v>0</c:v>
                </c:pt>
              </c:numCache>
            </c:numRef>
          </c:val>
          <c:extLst>
            <c:ext xmlns:c16="http://schemas.microsoft.com/office/drawing/2014/chart" uri="{C3380CC4-5D6E-409C-BE32-E72D297353CC}">
              <c16:uniqueId val="{00000001-E4E4-45C2-88DA-3E687DE87E14}"/>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E4E4-45C2-88DA-3E687DE87E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4E4-45C2-88DA-3E687DE87E1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1.1499999999999999</c:v>
                </c:pt>
                <c:pt idx="2">
                  <c:v>#N/A</c:v>
                </c:pt>
                <c:pt idx="3">
                  <c:v>2.75</c:v>
                </c:pt>
                <c:pt idx="4">
                  <c:v>#N/A</c:v>
                </c:pt>
                <c:pt idx="5">
                  <c:v>2.0499999999999998</c:v>
                </c:pt>
                <c:pt idx="6">
                  <c:v>#N/A</c:v>
                </c:pt>
                <c:pt idx="7">
                  <c:v>0.95</c:v>
                </c:pt>
                <c:pt idx="8">
                  <c:v>#N/A</c:v>
                </c:pt>
                <c:pt idx="9">
                  <c:v>0.02</c:v>
                </c:pt>
              </c:numCache>
            </c:numRef>
          </c:val>
          <c:extLst>
            <c:ext xmlns:c16="http://schemas.microsoft.com/office/drawing/2014/chart" uri="{C3380CC4-5D6E-409C-BE32-E72D297353CC}">
              <c16:uniqueId val="{00000004-E4E4-45C2-88DA-3E687DE87E14}"/>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0.09</c:v>
                </c:pt>
                <c:pt idx="4">
                  <c:v>#N/A</c:v>
                </c:pt>
                <c:pt idx="5">
                  <c:v>0.1</c:v>
                </c:pt>
                <c:pt idx="6">
                  <c:v>#N/A</c:v>
                </c:pt>
                <c:pt idx="7">
                  <c:v>0.13</c:v>
                </c:pt>
                <c:pt idx="8">
                  <c:v>#N/A</c:v>
                </c:pt>
                <c:pt idx="9">
                  <c:v>0.16</c:v>
                </c:pt>
              </c:numCache>
            </c:numRef>
          </c:val>
          <c:extLst>
            <c:ext xmlns:c16="http://schemas.microsoft.com/office/drawing/2014/chart" uri="{C3380CC4-5D6E-409C-BE32-E72D297353CC}">
              <c16:uniqueId val="{00000005-E4E4-45C2-88DA-3E687DE87E1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0.28000000000000003</c:v>
                </c:pt>
                <c:pt idx="4">
                  <c:v>#N/A</c:v>
                </c:pt>
                <c:pt idx="5">
                  <c:v>0.28999999999999998</c:v>
                </c:pt>
                <c:pt idx="6">
                  <c:v>#N/A</c:v>
                </c:pt>
                <c:pt idx="7">
                  <c:v>0.3</c:v>
                </c:pt>
                <c:pt idx="8">
                  <c:v>#N/A</c:v>
                </c:pt>
                <c:pt idx="9">
                  <c:v>0.35</c:v>
                </c:pt>
              </c:numCache>
            </c:numRef>
          </c:val>
          <c:extLst>
            <c:ext xmlns:c16="http://schemas.microsoft.com/office/drawing/2014/chart" uri="{C3380CC4-5D6E-409C-BE32-E72D297353CC}">
              <c16:uniqueId val="{00000006-E4E4-45C2-88DA-3E687DE87E1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1.35</c:v>
                </c:pt>
                <c:pt idx="2">
                  <c:v>#N/A</c:v>
                </c:pt>
                <c:pt idx="3">
                  <c:v>1.65</c:v>
                </c:pt>
                <c:pt idx="4">
                  <c:v>#N/A</c:v>
                </c:pt>
                <c:pt idx="5">
                  <c:v>1.8</c:v>
                </c:pt>
                <c:pt idx="6">
                  <c:v>#N/A</c:v>
                </c:pt>
                <c:pt idx="7">
                  <c:v>1.1599999999999999</c:v>
                </c:pt>
                <c:pt idx="8">
                  <c:v>#N/A</c:v>
                </c:pt>
                <c:pt idx="9">
                  <c:v>1.29</c:v>
                </c:pt>
              </c:numCache>
            </c:numRef>
          </c:val>
          <c:extLst>
            <c:ext xmlns:c16="http://schemas.microsoft.com/office/drawing/2014/chart" uri="{C3380CC4-5D6E-409C-BE32-E72D297353CC}">
              <c16:uniqueId val="{00000007-E4E4-45C2-88DA-3E687DE87E1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1.83</c:v>
                </c:pt>
                <c:pt idx="2">
                  <c:v>#N/A</c:v>
                </c:pt>
                <c:pt idx="3">
                  <c:v>2.1</c:v>
                </c:pt>
                <c:pt idx="4">
                  <c:v>#N/A</c:v>
                </c:pt>
                <c:pt idx="5">
                  <c:v>2.44</c:v>
                </c:pt>
                <c:pt idx="6">
                  <c:v>#N/A</c:v>
                </c:pt>
                <c:pt idx="7">
                  <c:v>2.73</c:v>
                </c:pt>
                <c:pt idx="8">
                  <c:v>#N/A</c:v>
                </c:pt>
                <c:pt idx="9">
                  <c:v>2.62</c:v>
                </c:pt>
              </c:numCache>
            </c:numRef>
          </c:val>
          <c:extLst>
            <c:ext xmlns:c16="http://schemas.microsoft.com/office/drawing/2014/chart" uri="{C3380CC4-5D6E-409C-BE32-E72D297353CC}">
              <c16:uniqueId val="{00000008-E4E4-45C2-88DA-3E687DE87E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5.32</c:v>
                </c:pt>
                <c:pt idx="2">
                  <c:v>#N/A</c:v>
                </c:pt>
                <c:pt idx="3">
                  <c:v>5.54</c:v>
                </c:pt>
                <c:pt idx="4">
                  <c:v>#N/A</c:v>
                </c:pt>
                <c:pt idx="5">
                  <c:v>7.8</c:v>
                </c:pt>
                <c:pt idx="6">
                  <c:v>#N/A</c:v>
                </c:pt>
                <c:pt idx="7">
                  <c:v>8.74</c:v>
                </c:pt>
                <c:pt idx="8">
                  <c:v>#N/A</c:v>
                </c:pt>
                <c:pt idx="9">
                  <c:v>11.29</c:v>
                </c:pt>
              </c:numCache>
            </c:numRef>
          </c:val>
          <c:extLst>
            <c:ext xmlns:c16="http://schemas.microsoft.com/office/drawing/2014/chart" uri="{C3380CC4-5D6E-409C-BE32-E72D297353CC}">
              <c16:uniqueId val="{00000009-E4E4-45C2-88DA-3E687DE87E14}"/>
            </c:ext>
          </c:extLst>
        </c:ser>
        <c:dLbls>
          <c:showLegendKey val="0"/>
          <c:showVal val="0"/>
          <c:showCatName val="0"/>
          <c:showSerName val="0"/>
          <c:showPercent val="0"/>
          <c:showBubbleSize val="0"/>
        </c:dLbls>
        <c:gapWidth val="150"/>
        <c:overlap val="100"/>
        <c:axId val="162022528"/>
        <c:axId val="162024064"/>
      </c:barChart>
      <c:catAx>
        <c:axId val="1620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024064"/>
        <c:crosses val="autoZero"/>
        <c:auto val="1"/>
        <c:lblAlgn val="ctr"/>
        <c:lblOffset val="100"/>
        <c:tickLblSkip val="1"/>
        <c:tickMarkSkip val="1"/>
        <c:noMultiLvlLbl val="0"/>
      </c:catAx>
      <c:valAx>
        <c:axId val="16202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2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1126</c:v>
                </c:pt>
                <c:pt idx="5">
                  <c:v>1150</c:v>
                </c:pt>
                <c:pt idx="8">
                  <c:v>1247</c:v>
                </c:pt>
                <c:pt idx="11">
                  <c:v>1322</c:v>
                </c:pt>
                <c:pt idx="14">
                  <c:v>1377</c:v>
                </c:pt>
              </c:numCache>
            </c:numRef>
          </c:val>
          <c:extLst>
            <c:ext xmlns:c16="http://schemas.microsoft.com/office/drawing/2014/chart" uri="{C3380CC4-5D6E-409C-BE32-E72D297353CC}">
              <c16:uniqueId val="{00000000-003C-4B2B-AA70-9C130206DA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3C-4B2B-AA70-9C130206DA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3C-4B2B-AA70-9C130206DA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75</c:v>
                </c:pt>
                <c:pt idx="3">
                  <c:v>62</c:v>
                </c:pt>
                <c:pt idx="6">
                  <c:v>57</c:v>
                </c:pt>
                <c:pt idx="9">
                  <c:v>16</c:v>
                </c:pt>
                <c:pt idx="12">
                  <c:v>19</c:v>
                </c:pt>
              </c:numCache>
            </c:numRef>
          </c:val>
          <c:extLst>
            <c:ext xmlns:c16="http://schemas.microsoft.com/office/drawing/2014/chart" uri="{C3380CC4-5D6E-409C-BE32-E72D297353CC}">
              <c16:uniqueId val="{00000003-003C-4B2B-AA70-9C130206DA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484</c:v>
                </c:pt>
                <c:pt idx="3">
                  <c:v>523</c:v>
                </c:pt>
                <c:pt idx="6">
                  <c:v>503</c:v>
                </c:pt>
                <c:pt idx="9">
                  <c:v>487</c:v>
                </c:pt>
                <c:pt idx="12">
                  <c:v>523</c:v>
                </c:pt>
              </c:numCache>
            </c:numRef>
          </c:val>
          <c:extLst>
            <c:ext xmlns:c16="http://schemas.microsoft.com/office/drawing/2014/chart" uri="{C3380CC4-5D6E-409C-BE32-E72D297353CC}">
              <c16:uniqueId val="{00000004-003C-4B2B-AA70-9C130206DA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3C-4B2B-AA70-9C130206DA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3C-4B2B-AA70-9C130206DA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1382</c:v>
                </c:pt>
                <c:pt idx="3">
                  <c:v>1376</c:v>
                </c:pt>
                <c:pt idx="6">
                  <c:v>1370</c:v>
                </c:pt>
                <c:pt idx="9">
                  <c:v>1401</c:v>
                </c:pt>
                <c:pt idx="12">
                  <c:v>1336</c:v>
                </c:pt>
              </c:numCache>
            </c:numRef>
          </c:val>
          <c:extLst>
            <c:ext xmlns:c16="http://schemas.microsoft.com/office/drawing/2014/chart" uri="{C3380CC4-5D6E-409C-BE32-E72D297353CC}">
              <c16:uniqueId val="{00000007-003C-4B2B-AA70-9C130206DA06}"/>
            </c:ext>
          </c:extLst>
        </c:ser>
        <c:dLbls>
          <c:showLegendKey val="0"/>
          <c:showVal val="0"/>
          <c:showCatName val="0"/>
          <c:showSerName val="0"/>
          <c:showPercent val="0"/>
          <c:showBubbleSize val="0"/>
        </c:dLbls>
        <c:gapWidth val="100"/>
        <c:overlap val="100"/>
        <c:axId val="141861632"/>
        <c:axId val="14186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815</c:v>
                </c:pt>
                <c:pt idx="2">
                  <c:v>#N/A</c:v>
                </c:pt>
                <c:pt idx="3">
                  <c:v>#N/A</c:v>
                </c:pt>
                <c:pt idx="4">
                  <c:v>811</c:v>
                </c:pt>
                <c:pt idx="5">
                  <c:v>#N/A</c:v>
                </c:pt>
                <c:pt idx="6">
                  <c:v>#N/A</c:v>
                </c:pt>
                <c:pt idx="7">
                  <c:v>683</c:v>
                </c:pt>
                <c:pt idx="8">
                  <c:v>#N/A</c:v>
                </c:pt>
                <c:pt idx="9">
                  <c:v>#N/A</c:v>
                </c:pt>
                <c:pt idx="10">
                  <c:v>582</c:v>
                </c:pt>
                <c:pt idx="11">
                  <c:v>#N/A</c:v>
                </c:pt>
                <c:pt idx="12">
                  <c:v>#N/A</c:v>
                </c:pt>
                <c:pt idx="13">
                  <c:v>501</c:v>
                </c:pt>
                <c:pt idx="14">
                  <c:v>#N/A</c:v>
                </c:pt>
              </c:numCache>
            </c:numRef>
          </c:val>
          <c:smooth val="0"/>
          <c:extLst>
            <c:ext xmlns:c16="http://schemas.microsoft.com/office/drawing/2014/chart" uri="{C3380CC4-5D6E-409C-BE32-E72D297353CC}">
              <c16:uniqueId val="{00000008-003C-4B2B-AA70-9C130206DA06}"/>
            </c:ext>
          </c:extLst>
        </c:ser>
        <c:dLbls>
          <c:showLegendKey val="0"/>
          <c:showVal val="0"/>
          <c:showCatName val="0"/>
          <c:showSerName val="0"/>
          <c:showPercent val="0"/>
          <c:showBubbleSize val="0"/>
        </c:dLbls>
        <c:marker val="1"/>
        <c:smooth val="0"/>
        <c:axId val="141861632"/>
        <c:axId val="141863552"/>
      </c:lineChart>
      <c:catAx>
        <c:axId val="14186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863552"/>
        <c:crosses val="autoZero"/>
        <c:auto val="1"/>
        <c:lblAlgn val="ctr"/>
        <c:lblOffset val="100"/>
        <c:tickLblSkip val="1"/>
        <c:tickMarkSkip val="1"/>
        <c:noMultiLvlLbl val="0"/>
      </c:catAx>
      <c:valAx>
        <c:axId val="14186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6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17143</c:v>
                </c:pt>
                <c:pt idx="5">
                  <c:v>18243</c:v>
                </c:pt>
                <c:pt idx="8">
                  <c:v>19081</c:v>
                </c:pt>
                <c:pt idx="11">
                  <c:v>19090</c:v>
                </c:pt>
                <c:pt idx="14">
                  <c:v>19382</c:v>
                </c:pt>
              </c:numCache>
            </c:numRef>
          </c:val>
          <c:extLst>
            <c:ext xmlns:c16="http://schemas.microsoft.com/office/drawing/2014/chart" uri="{C3380CC4-5D6E-409C-BE32-E72D297353CC}">
              <c16:uniqueId val="{00000000-4BFB-4BED-BD94-440CF6540D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123</c:v>
                </c:pt>
                <c:pt idx="5">
                  <c:v>147</c:v>
                </c:pt>
                <c:pt idx="8">
                  <c:v>175</c:v>
                </c:pt>
                <c:pt idx="11">
                  <c:v>221</c:v>
                </c:pt>
                <c:pt idx="14">
                  <c:v>269</c:v>
                </c:pt>
              </c:numCache>
            </c:numRef>
          </c:val>
          <c:extLst>
            <c:ext xmlns:c16="http://schemas.microsoft.com/office/drawing/2014/chart" uri="{C3380CC4-5D6E-409C-BE32-E72D297353CC}">
              <c16:uniqueId val="{00000001-4BFB-4BED-BD94-440CF6540D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3142</c:v>
                </c:pt>
                <c:pt idx="5">
                  <c:v>3638</c:v>
                </c:pt>
                <c:pt idx="8">
                  <c:v>4216</c:v>
                </c:pt>
                <c:pt idx="11">
                  <c:v>3997</c:v>
                </c:pt>
                <c:pt idx="14">
                  <c:v>4295</c:v>
                </c:pt>
              </c:numCache>
            </c:numRef>
          </c:val>
          <c:extLst>
            <c:ext xmlns:c16="http://schemas.microsoft.com/office/drawing/2014/chart" uri="{C3380CC4-5D6E-409C-BE32-E72D297353CC}">
              <c16:uniqueId val="{00000002-4BFB-4BED-BD94-440CF6540D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FB-4BED-BD94-440CF6540D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FB-4BED-BD94-440CF6540D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103</c:v>
                </c:pt>
                <c:pt idx="3">
                  <c:v>0</c:v>
                </c:pt>
                <c:pt idx="6">
                  <c:v>0</c:v>
                </c:pt>
                <c:pt idx="9">
                  <c:v>0</c:v>
                </c:pt>
                <c:pt idx="12">
                  <c:v>0</c:v>
                </c:pt>
              </c:numCache>
            </c:numRef>
          </c:val>
          <c:extLst>
            <c:ext xmlns:c16="http://schemas.microsoft.com/office/drawing/2014/chart" uri="{C3380CC4-5D6E-409C-BE32-E72D297353CC}">
              <c16:uniqueId val="{00000005-4BFB-4BED-BD94-440CF6540D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2914</c:v>
                </c:pt>
                <c:pt idx="3">
                  <c:v>2898</c:v>
                </c:pt>
                <c:pt idx="6">
                  <c:v>2788</c:v>
                </c:pt>
                <c:pt idx="9">
                  <c:v>2632</c:v>
                </c:pt>
                <c:pt idx="12">
                  <c:v>2553</c:v>
                </c:pt>
              </c:numCache>
            </c:numRef>
          </c:val>
          <c:extLst>
            <c:ext xmlns:c16="http://schemas.microsoft.com/office/drawing/2014/chart" uri="{C3380CC4-5D6E-409C-BE32-E72D297353CC}">
              <c16:uniqueId val="{00000006-4BFB-4BED-BD94-440CF6540D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232</c:v>
                </c:pt>
                <c:pt idx="3">
                  <c:v>194</c:v>
                </c:pt>
                <c:pt idx="6">
                  <c:v>161</c:v>
                </c:pt>
                <c:pt idx="9">
                  <c:v>315</c:v>
                </c:pt>
                <c:pt idx="12">
                  <c:v>536</c:v>
                </c:pt>
              </c:numCache>
            </c:numRef>
          </c:val>
          <c:extLst>
            <c:ext xmlns:c16="http://schemas.microsoft.com/office/drawing/2014/chart" uri="{C3380CC4-5D6E-409C-BE32-E72D297353CC}">
              <c16:uniqueId val="{00000007-4BFB-4BED-BD94-440CF6540D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6752</c:v>
                </c:pt>
                <c:pt idx="3">
                  <c:v>5813</c:v>
                </c:pt>
                <c:pt idx="6">
                  <c:v>5715</c:v>
                </c:pt>
                <c:pt idx="9">
                  <c:v>5603</c:v>
                </c:pt>
                <c:pt idx="12">
                  <c:v>5440</c:v>
                </c:pt>
              </c:numCache>
            </c:numRef>
          </c:val>
          <c:extLst>
            <c:ext xmlns:c16="http://schemas.microsoft.com/office/drawing/2014/chart" uri="{C3380CC4-5D6E-409C-BE32-E72D297353CC}">
              <c16:uniqueId val="{00000008-4BFB-4BED-BD94-440CF6540D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FB-4BED-BD94-440CF6540D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15352</c:v>
                </c:pt>
                <c:pt idx="3">
                  <c:v>16217</c:v>
                </c:pt>
                <c:pt idx="6">
                  <c:v>17463</c:v>
                </c:pt>
                <c:pt idx="9">
                  <c:v>17750</c:v>
                </c:pt>
                <c:pt idx="12">
                  <c:v>17770</c:v>
                </c:pt>
              </c:numCache>
            </c:numRef>
          </c:val>
          <c:extLst>
            <c:ext xmlns:c16="http://schemas.microsoft.com/office/drawing/2014/chart" uri="{C3380CC4-5D6E-409C-BE32-E72D297353CC}">
              <c16:uniqueId val="{0000000A-4BFB-4BED-BD94-440CF6540DEC}"/>
            </c:ext>
          </c:extLst>
        </c:ser>
        <c:dLbls>
          <c:showLegendKey val="0"/>
          <c:showVal val="0"/>
          <c:showCatName val="0"/>
          <c:showSerName val="0"/>
          <c:showPercent val="0"/>
          <c:showBubbleSize val="0"/>
        </c:dLbls>
        <c:gapWidth val="100"/>
        <c:overlap val="100"/>
        <c:axId val="161956608"/>
        <c:axId val="16195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4945</c:v>
                </c:pt>
                <c:pt idx="2">
                  <c:v>#N/A</c:v>
                </c:pt>
                <c:pt idx="3">
                  <c:v>#N/A</c:v>
                </c:pt>
                <c:pt idx="4">
                  <c:v>3095</c:v>
                </c:pt>
                <c:pt idx="5">
                  <c:v>#N/A</c:v>
                </c:pt>
                <c:pt idx="6">
                  <c:v>#N/A</c:v>
                </c:pt>
                <c:pt idx="7">
                  <c:v>2655</c:v>
                </c:pt>
                <c:pt idx="8">
                  <c:v>#N/A</c:v>
                </c:pt>
                <c:pt idx="9">
                  <c:v>#N/A</c:v>
                </c:pt>
                <c:pt idx="10">
                  <c:v>2992</c:v>
                </c:pt>
                <c:pt idx="11">
                  <c:v>#N/A</c:v>
                </c:pt>
                <c:pt idx="12">
                  <c:v>#N/A</c:v>
                </c:pt>
                <c:pt idx="13">
                  <c:v>2353</c:v>
                </c:pt>
                <c:pt idx="14">
                  <c:v>#N/A</c:v>
                </c:pt>
              </c:numCache>
            </c:numRef>
          </c:val>
          <c:smooth val="0"/>
          <c:extLst>
            <c:ext xmlns:c16="http://schemas.microsoft.com/office/drawing/2014/chart" uri="{C3380CC4-5D6E-409C-BE32-E72D297353CC}">
              <c16:uniqueId val="{0000000B-4BFB-4BED-BD94-440CF6540DEC}"/>
            </c:ext>
          </c:extLst>
        </c:ser>
        <c:dLbls>
          <c:showLegendKey val="0"/>
          <c:showVal val="0"/>
          <c:showCatName val="0"/>
          <c:showSerName val="0"/>
          <c:showPercent val="0"/>
          <c:showBubbleSize val="0"/>
        </c:dLbls>
        <c:marker val="1"/>
        <c:smooth val="0"/>
        <c:axId val="161956608"/>
        <c:axId val="161958528"/>
      </c:lineChart>
      <c:catAx>
        <c:axId val="16195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958528"/>
        <c:crosses val="autoZero"/>
        <c:auto val="1"/>
        <c:lblAlgn val="ctr"/>
        <c:lblOffset val="100"/>
        <c:tickLblSkip val="1"/>
        <c:tickMarkSkip val="1"/>
        <c:noMultiLvlLbl val="0"/>
      </c:catAx>
      <c:valAx>
        <c:axId val="16195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5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{7616C0F4-44F3-475A-8A39-F7F0C933FCD9}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984-4F6B-A55D-C88EFA080F2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{0FED1176-5600-40E0-8805-E3D2C948399E}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984-4F6B-A55D-C88EFA080F2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{F8C956DC-EBEE-4171-B32B-92E1AC9880DC}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984-4F6B-A55D-C88EFA080F2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{93C3B17F-7E65-4188-8460-5BE178C4AE6C}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984-4F6B-A55D-C88EFA080F2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{6EF60552-E9A8-43AE-9A3D-ED9C36999188}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984-4F6B-A55D-C88EFA080F2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984-4F6B-A55D-C88EFA080F2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{7916F375-9899-4738-B43C-24F9B8F4E1C0}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984-4F6B-A55D-C88EFA080F2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{1F45822D-D0A6-4968-B5F7-19A1E5D1F7F2}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984-4F6B-A55D-C88EFA080F2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{3BEE4DCA-F470-4A41-B896-A50CCA95D226}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984-4F6B-A55D-C88EFA080F2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{2A07B585-DA06-40A0-85E7-A61485B7415B}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984-4F6B-A55D-C88EFA080F2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{517D172A-8063-4BFB-A43E-F366BDA71F6C}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984-4F6B-A55D-C88EFA080F2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984-4F6B-A55D-C88EFA080F24}"/>
            </c:ext>
          </c:extLst>
        </c:ser>
        <c:dLbls>
          <c:showLegendKey val="0"/>
          <c:showVal val="0"/>
          <c:showCatName val="0"/>
          <c:showSerName val="0"/>
          <c:showPercent val="0"/>
          <c:showBubbleSize val="0"/>
        </c:dLbls>
        <c:axId val="172536960"/>
        <c:axId val="172538880"/>
      </c:scatterChart>
      <c:valAx>
        <c:axId val="172536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538880"/>
        <c:crosses val="autoZero"/>
        <c:crossBetween val="midCat"/>
      </c:valAx>
      <c:valAx>
        <c:axId val="172538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536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{8918BC0D-7247-4E83-B15C-AFFC7579051A}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80A-46BB-9956-4623EAA21E47}"/>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{E1E38B6A-14A5-45E1-B319-E4D9088F7721}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80A-46BB-9956-4623EAA21E4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{5D02302E-C9B3-45E2-AD53-529CDED5B329}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80A-46BB-9956-4623EAA21E4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{3A3BD92B-CD18-4F3F-8EB4-0E9481B04EE0}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80A-46BB-9956-4623EAA21E4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{E5C3B864-F32B-4DBC-82B8-811C302B532F}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80A-46BB-9956-4623EAA21E4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11.6</c:v>
                </c:pt>
                <c:pt idx="2">
                  <c:v>10.5</c:v>
                </c:pt>
                <c:pt idx="3">
                  <c:v>9.3000000000000007</c:v>
                </c:pt>
                <c:pt idx="4">
                  <c:v>8</c:v>
                </c:pt>
              </c:numCache>
            </c:numRef>
          </c:xVal>
          <c:yVal>
            <c:numRef>
              <c:f>公会計指標分析・財政指標組合せ分析表!$K$73:$O$73</c:f>
              <c:numCache>
                <c:formatCode>#,##0.0;"▲ "#,##0.0</c:formatCode>
                <c:ptCount val="5"/>
                <c:pt idx="0">
                  <c:v>67.7</c:v>
                </c:pt>
                <c:pt idx="1">
                  <c:v>42.6</c:v>
                </c:pt>
                <c:pt idx="2">
                  <c:v>35.700000000000003</c:v>
                </c:pt>
                <c:pt idx="3">
                  <c:v>41</c:v>
                </c:pt>
                <c:pt idx="4">
                  <c:v>32.700000000000003</c:v>
                </c:pt>
              </c:numCache>
            </c:numRef>
          </c:yVal>
          <c:smooth val="0"/>
          <c:extLst>
            <c:ext xmlns:c16="http://schemas.microsoft.com/office/drawing/2014/chart" uri="{C3380CC4-5D6E-409C-BE32-E72D297353CC}">
              <c16:uniqueId val="{00000005-180A-46BB-9956-4623EAA21E4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{F9D9543F-343C-40C5-9596-6E37C6560AD7}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80A-46BB-9956-4623EAA21E47}"/>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{7E99BE2C-3BF7-478C-9238-FB809D22617F}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80A-46BB-9956-4623EAA21E4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{38C35465-FAD4-4B0A-8CFE-B2A7305777FB}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80A-46BB-9956-4623EAA21E4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{235D39B0-409F-4E14-87A4-B9CB74C5C76B}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80A-46BB-9956-4623EAA21E4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{C607FF65-719D-4EA1-A6A8-0703D1F6C410}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80A-46BB-9956-4623EAA21E4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extLst>
            <c:ext xmlns:c16="http://schemas.microsoft.com/office/drawing/2014/chart" uri="{C3380CC4-5D6E-409C-BE32-E72D297353CC}">
              <c16:uniqueId val="{0000000B-180A-46BB-9956-4623EAA21E47}"/>
            </c:ext>
          </c:extLst>
        </c:ser>
        <c:dLbls>
          <c:showLegendKey val="0"/>
          <c:showVal val="0"/>
          <c:showCatName val="0"/>
          <c:showSerName val="0"/>
          <c:showPercent val="0"/>
          <c:showBubbleSize val="0"/>
        </c:dLbls>
        <c:axId val="172601728"/>
        <c:axId val="172603648"/>
      </c:scatterChart>
      <c:valAx>
        <c:axId val="172601728"/>
        <c:scaling>
          <c:orientation val="minMax"/>
          <c:max val="14.2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603648"/>
        <c:crosses val="autoZero"/>
        <c:crossBetween val="midCat"/>
      </c:valAx>
      <c:valAx>
        <c:axId val="172603648"/>
        <c:scaling>
          <c:orientation val="minMax"/>
          <c:max val="9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601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金利が低水準で推移して</a:t>
          </a:r>
          <a:r>
            <a:rPr kumimoji="1" lang="ja-JP" altLang="en-US" sz="1400">
              <a:solidFill>
                <a:schemeClr val="dk1"/>
              </a:solidFill>
              <a:effectLst/>
              <a:latin typeface="+mn-lt"/>
              <a:ea typeface="+mn-ea"/>
              <a:cs typeface="+mn-cs"/>
            </a:rPr>
            <a:t>おり、利子が減少し</a:t>
          </a:r>
          <a:r>
            <a:rPr kumimoji="1" lang="ja-JP" altLang="ja-JP" sz="1400">
              <a:solidFill>
                <a:schemeClr val="dk1"/>
              </a:solidFill>
              <a:effectLst/>
              <a:latin typeface="+mn-lt"/>
              <a:ea typeface="+mn-ea"/>
              <a:cs typeface="+mn-cs"/>
            </a:rPr>
            <a:t>前年</a:t>
          </a:r>
          <a:r>
            <a:rPr kumimoji="1" lang="ja-JP" altLang="en-US" sz="1400">
              <a:solidFill>
                <a:schemeClr val="dk1"/>
              </a:solidFill>
              <a:effectLst/>
              <a:latin typeface="+mn-lt"/>
              <a:ea typeface="+mn-ea"/>
              <a:cs typeface="+mn-cs"/>
            </a:rPr>
            <a:t>度</a:t>
          </a:r>
          <a:r>
            <a:rPr kumimoji="1" lang="ja-JP" altLang="ja-JP" sz="1400">
              <a:solidFill>
                <a:schemeClr val="dk1"/>
              </a:solidFill>
              <a:effectLst/>
              <a:latin typeface="+mn-lt"/>
              <a:ea typeface="+mn-ea"/>
              <a:cs typeface="+mn-cs"/>
            </a:rPr>
            <a:t>比</a:t>
          </a:r>
          <a:r>
            <a:rPr kumimoji="1" lang="en-US" altLang="ja-JP" sz="1400">
              <a:solidFill>
                <a:schemeClr val="dk1"/>
              </a:solidFill>
              <a:effectLst/>
              <a:latin typeface="+mn-lt"/>
              <a:ea typeface="+mn-ea"/>
              <a:cs typeface="+mn-cs"/>
            </a:rPr>
            <a:t>65</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a:t>
          </a:r>
          <a:r>
            <a:rPr kumimoji="1" lang="ja-JP" altLang="en-US" sz="1400">
              <a:solidFill>
                <a:schemeClr val="dk1"/>
              </a:solidFill>
              <a:effectLst/>
              <a:latin typeface="+mn-lt"/>
              <a:ea typeface="+mn-ea"/>
              <a:cs typeface="+mn-cs"/>
            </a:rPr>
            <a:t>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市中銀行等の借入</a:t>
          </a:r>
          <a:r>
            <a:rPr kumimoji="1" lang="ja-JP" altLang="en-US" sz="1400">
              <a:solidFill>
                <a:schemeClr val="dk1"/>
              </a:solidFill>
              <a:effectLst/>
              <a:latin typeface="+mn-lt"/>
              <a:ea typeface="+mn-ea"/>
              <a:cs typeface="+mn-cs"/>
            </a:rPr>
            <a:t>の多くが</a:t>
          </a:r>
          <a:r>
            <a:rPr kumimoji="1" lang="ja-JP" altLang="ja-JP" sz="1400">
              <a:solidFill>
                <a:schemeClr val="dk1"/>
              </a:solidFill>
              <a:effectLst/>
              <a:latin typeface="+mn-lt"/>
              <a:ea typeface="+mn-ea"/>
              <a:cs typeface="+mn-cs"/>
            </a:rPr>
            <a:t>、利率見直し方式となっていることを踏まえ、金利水準の動向に注意を払っていく必要がある。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今後は</a:t>
          </a:r>
          <a:r>
            <a:rPr kumimoji="1" lang="ja-JP" altLang="ja-JP" sz="1400">
              <a:solidFill>
                <a:schemeClr val="dk1"/>
              </a:solidFill>
              <a:effectLst/>
              <a:latin typeface="+mn-lt"/>
              <a:ea typeface="+mn-ea"/>
              <a:cs typeface="+mn-cs"/>
            </a:rPr>
            <a:t>、北陸新幹線整備事業の推進に伴う地方債発行が見込まれるが、</a:t>
          </a:r>
          <a:r>
            <a:rPr kumimoji="1" lang="ja-JP" altLang="en-US" sz="1400">
              <a:solidFill>
                <a:schemeClr val="dk1"/>
              </a:solidFill>
              <a:effectLst/>
              <a:latin typeface="+mn-lt"/>
              <a:ea typeface="+mn-ea"/>
              <a:cs typeface="+mn-cs"/>
            </a:rPr>
            <a:t>合併特例事業債の発行可能期限が迫り、今後、交付税措置の有利な地方債を活用することが難しくなるため</a:t>
          </a:r>
          <a:r>
            <a:rPr kumimoji="1" lang="ja-JP" altLang="ja-JP" sz="1400">
              <a:solidFill>
                <a:schemeClr val="dk1"/>
              </a:solidFill>
              <a:effectLst/>
              <a:latin typeface="+mn-lt"/>
              <a:ea typeface="+mn-ea"/>
              <a:cs typeface="+mn-cs"/>
            </a:rPr>
            <a:t>、事業の取捨選択を行い、地方債残高の縮減に努める。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における一般会計等に係る地方債の現在高は増加傾向となっているが、地方交付税で措置される地方債を活用しているため、充当可能財源等における基準財政需要額算入見込額も増加傾向となっている。また、ここ数年、財政調整基金への積立てを行ったため、充当可能基金についても増加傾向となっている。</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地方交付税における合併算定替の段階的な縮減により、財政調整基金による財源補てんが必要となる可能性もあるため、</a:t>
          </a:r>
          <a:r>
            <a:rPr kumimoji="1" lang="ja-JP" altLang="ja-JP" sz="1400">
              <a:solidFill>
                <a:schemeClr val="dk1"/>
              </a:solidFill>
              <a:effectLst/>
              <a:latin typeface="+mn-lt"/>
              <a:ea typeface="+mn-ea"/>
              <a:cs typeface="+mn-cs"/>
            </a:rPr>
            <a:t>地方債残高の縮減に努める。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29,095
28,792
116.98
15,369,985
14,337,305
960,421
8,505,595
17,422,726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29,095
28,792
116.98
15,369,985
14,337,305
960,421
8,505,595
17,422,726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29,095
28,792
116.98
15,369,985
14,337,305
960,421
8,505,595
17,422,726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29,095
28,792
116.98
15,369,985
14,337,305
960,421
8,505,595
17,422,726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類似団体平均を上回っているが、横ばい傾向</a:t>
          </a:r>
          <a:r>
            <a:rPr lang="ja-JP" altLang="en-US"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市税および税外債権の収納率向上を図り</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財源</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確保</a:t>
          </a:r>
          <a:r>
            <a:rPr lang="ja-JP" altLang="en-US" sz="1100" b="0" i="0" baseline="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財政基盤の強化に努める。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1" name="直線コネクタ 70"/>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26458</xdr:rowOff>
    </xdr:to>
    <xdr:cxnSp macro="">
      <xdr:nvCxnSpPr>
        <xdr:cNvPr id="77" name="直線コネクタ 76"/>
        <xdr:cNvCxnSpPr/>
      </xdr:nvCxnSpPr>
      <xdr:spPr>
        <a:xfrm>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地方消費税交付金の増収</a:t>
          </a:r>
          <a:r>
            <a:rPr lang="ja-JP" altLang="ja-JP" sz="1100" b="0" i="0" baseline="0">
              <a:solidFill>
                <a:schemeClr val="dk1"/>
              </a:solidFill>
              <a:effectLst/>
              <a:latin typeface="+mn-lt"/>
              <a:ea typeface="+mn-ea"/>
              <a:cs typeface="+mn-cs"/>
            </a:rPr>
            <a:t>を受けて経常一般財源等総額が</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となったことにより、前年度比</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地方交付税における合併算定替の段階的な縮減</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経常一般財源等総額</a:t>
          </a:r>
          <a:r>
            <a:rPr lang="ja-JP" altLang="en-US" sz="1100" b="0" i="0" baseline="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公債費の増加が見込まれることから、引き続き、積極的な税収の確保や義務的経費削減などの行財政改革を推進し、経常経費の抑制に努める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122344</xdr:rowOff>
    </xdr:from>
    <xdr:to>
      <xdr:col>7</xdr:col>
      <xdr:colOff>152400</xdr:colOff>
      <xdr:row>64</xdr:row>
      <xdr:rowOff>111760</xdr:rowOff>
    </xdr:to>
    <xdr:cxnSp macro="">
      <xdr:nvCxnSpPr>
        <xdr:cNvPr id="131" name="直線コネクタ 130"/>
        <xdr:cNvCxnSpPr/>
      </xdr:nvCxnSpPr>
      <xdr:spPr>
        <a:xfrm flipV="1">
          <a:off x="4114800" y="1092369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111760</xdr:rowOff>
    </xdr:to>
    <xdr:cxnSp macro="">
      <xdr:nvCxnSpPr>
        <xdr:cNvPr id="134" name="直線コネクタ 133"/>
        <xdr:cNvCxnSpPr/>
      </xdr:nvCxnSpPr>
      <xdr:spPr>
        <a:xfrm>
          <a:off x="3225800" y="10939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99695</xdr:rowOff>
    </xdr:to>
    <xdr:cxnSp macro="">
      <xdr:nvCxnSpPr>
        <xdr:cNvPr id="137" name="直線コネクタ 136"/>
        <xdr:cNvCxnSpPr/>
      </xdr:nvCxnSpPr>
      <xdr:spPr>
        <a:xfrm flipV="1">
          <a:off x="2336800" y="1093978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64</xdr:row>
      <xdr:rowOff>99695</xdr:rowOff>
    </xdr:to>
    <xdr:cxnSp macro="">
      <xdr:nvCxnSpPr>
        <xdr:cNvPr id="140" name="直線コネクタ 139"/>
        <xdr:cNvCxnSpPr/>
      </xdr:nvCxnSpPr>
      <xdr:spPr>
        <a:xfrm>
          <a:off x="1447800" y="1091565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50" name="円/楕円 149"/>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88071</xdr:rowOff>
    </xdr:from>
    <xdr:ext cx="762000" cy="259045"/>
    <xdr:sp macro="" textlink="">
      <xdr:nvSpPr>
        <xdr:cNvPr id="151" name="財政構造の弾力性該当値テキスト"/>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1287</xdr:rowOff>
    </xdr:from>
    <xdr:ext cx="736600" cy="259045"/>
    <xdr:sp macro="" textlink="">
      <xdr:nvSpPr>
        <xdr:cNvPr id="153" name="テキスト ボックス 152"/>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4" name="円/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55" name="テキスト ボックス 154"/>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48895</xdr:rowOff>
    </xdr:from>
    <xdr:to>
      <xdr:col>3</xdr:col>
      <xdr:colOff>330200</xdr:colOff>
      <xdr:row>64</xdr:row>
      <xdr:rowOff>150495</xdr:rowOff>
    </xdr:to>
    <xdr:sp macro="" textlink="">
      <xdr:nvSpPr>
        <xdr:cNvPr id="156" name="円/楕円 155"/>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160672</xdr:rowOff>
    </xdr:from>
    <xdr:ext cx="762000" cy="259045"/>
    <xdr:sp macro="" textlink="">
      <xdr:nvSpPr>
        <xdr:cNvPr id="157" name="テキスト ボックス 156"/>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8" name="円/楕円 157"/>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59" name="テキスト ボックス 158"/>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消防、ゴミ処理、介護保険などの業務を一部事務組合または広域連合で実施していること（人件費</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の低減）により類似団体平均を下回る結果となっている。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a:t>
          </a:r>
          <a:r>
            <a:rPr lang="ja-JP" altLang="ja-JP" sz="1100">
              <a:solidFill>
                <a:schemeClr val="dk1"/>
              </a:solidFill>
              <a:effectLst/>
              <a:latin typeface="+mn-lt"/>
              <a:ea typeface="+mn-ea"/>
              <a:cs typeface="+mn-cs"/>
            </a:rPr>
            <a:t>地域活性化・地域住民生活等緊急支援交付金を活用して実施したプレミアム付商品券発行事業や地方創生先行事業</a:t>
          </a:r>
          <a:r>
            <a:rPr lang="ja-JP" altLang="en-US" sz="1100">
              <a:solidFill>
                <a:schemeClr val="dk1"/>
              </a:solidFill>
              <a:effectLst/>
              <a:latin typeface="+mn-lt"/>
              <a:ea typeface="+mn-ea"/>
              <a:cs typeface="+mn-cs"/>
            </a:rPr>
            <a:t>の実施により、物件費が増加したことにより、前年比</a:t>
          </a:r>
          <a:r>
            <a:rPr lang="en-US" altLang="ja-JP" sz="1100">
              <a:solidFill>
                <a:schemeClr val="dk1"/>
              </a:solidFill>
              <a:effectLst/>
              <a:latin typeface="+mn-lt"/>
              <a:ea typeface="+mn-ea"/>
              <a:cs typeface="+mn-cs"/>
            </a:rPr>
            <a:t>6,891</a:t>
          </a:r>
          <a:r>
            <a:rPr lang="ja-JP" altLang="en-US" sz="1100">
              <a:solidFill>
                <a:schemeClr val="dk1"/>
              </a:solidFill>
              <a:effectLst/>
              <a:latin typeface="+mn-lt"/>
              <a:ea typeface="+mn-ea"/>
              <a:cs typeface="+mn-cs"/>
            </a:rPr>
            <a:t>円の増となっている。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民間委託の推進</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により物件費の上昇が見込まれることから、事務事業の見直し</a:t>
          </a:r>
          <a:r>
            <a:rPr lang="ja-JP" altLang="en-US" sz="1100" b="0" i="0" baseline="0">
              <a:solidFill>
                <a:schemeClr val="dk1"/>
              </a:solidFill>
              <a:effectLst/>
              <a:latin typeface="+mn-lt"/>
              <a:ea typeface="+mn-ea"/>
              <a:cs typeface="+mn-cs"/>
            </a:rPr>
            <a:t>などに</a:t>
          </a:r>
          <a:r>
            <a:rPr lang="ja-JP" altLang="ja-JP" sz="1100" b="0" i="0" baseline="0">
              <a:solidFill>
                <a:schemeClr val="dk1"/>
              </a:solidFill>
              <a:effectLst/>
              <a:latin typeface="+mn-lt"/>
              <a:ea typeface="+mn-ea"/>
              <a:cs typeface="+mn-cs"/>
            </a:rPr>
            <a:t>取り組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経費節減に努める。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2992</xdr:rowOff>
    </xdr:from>
    <xdr:to>
      <xdr:col>7</xdr:col>
      <xdr:colOff>152400</xdr:colOff>
      <xdr:row>81</xdr:row>
      <xdr:rowOff>30705</xdr:rowOff>
    </xdr:to>
    <xdr:cxnSp macro="">
      <xdr:nvCxnSpPr>
        <xdr:cNvPr id="194" name="直線コネクタ 193"/>
        <xdr:cNvCxnSpPr/>
      </xdr:nvCxnSpPr>
      <xdr:spPr>
        <a:xfrm>
          <a:off x="4114800" y="13890442"/>
          <a:ext cx="8382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15482</xdr:rowOff>
    </xdr:from>
    <xdr:ext cx="762000" cy="259045"/>
    <xdr:sp macro="" textlink="">
      <xdr:nvSpPr>
        <xdr:cNvPr id="195" name="人件費・物件費等の状況平均値テキスト"/>
        <xdr:cNvSpPr txBox="1"/>
      </xdr:nvSpPr>
      <xdr:spPr>
        <a:xfrm>
          <a:off x="5041900" y="13902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157624</xdr:rowOff>
    </xdr:from>
    <xdr:to>
      <xdr:col>6</xdr:col>
      <xdr:colOff>0</xdr:colOff>
      <xdr:row>81</xdr:row>
      <xdr:rowOff>2992</xdr:rowOff>
    </xdr:to>
    <xdr:cxnSp macro="">
      <xdr:nvCxnSpPr>
        <xdr:cNvPr id="197" name="直線コネクタ 196"/>
        <xdr:cNvCxnSpPr/>
      </xdr:nvCxnSpPr>
      <xdr:spPr>
        <a:xfrm>
          <a:off x="3225800" y="13873624"/>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134507</xdr:rowOff>
    </xdr:from>
    <xdr:to>
      <xdr:col>4</xdr:col>
      <xdr:colOff>482600</xdr:colOff>
      <xdr:row>80</xdr:row>
      <xdr:rowOff>157624</xdr:rowOff>
    </xdr:to>
    <xdr:cxnSp macro="">
      <xdr:nvCxnSpPr>
        <xdr:cNvPr id="200" name="直線コネクタ 199"/>
        <xdr:cNvCxnSpPr/>
      </xdr:nvCxnSpPr>
      <xdr:spPr>
        <a:xfrm>
          <a:off x="2336800" y="13850507"/>
          <a:ext cx="8890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134507</xdr:rowOff>
    </xdr:from>
    <xdr:to>
      <xdr:col>3</xdr:col>
      <xdr:colOff>279400</xdr:colOff>
      <xdr:row>80</xdr:row>
      <xdr:rowOff>148410</xdr:rowOff>
    </xdr:to>
    <xdr:cxnSp macro="">
      <xdr:nvCxnSpPr>
        <xdr:cNvPr id="203" name="直線コネクタ 202"/>
        <xdr:cNvCxnSpPr/>
      </xdr:nvCxnSpPr>
      <xdr:spPr>
        <a:xfrm flipV="1">
          <a:off x="1447800" y="13850507"/>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151355</xdr:rowOff>
    </xdr:from>
    <xdr:to>
      <xdr:col>7</xdr:col>
      <xdr:colOff>203200</xdr:colOff>
      <xdr:row>81</xdr:row>
      <xdr:rowOff>81505</xdr:rowOff>
    </xdr:to>
    <xdr:sp macro="" textlink="">
      <xdr:nvSpPr>
        <xdr:cNvPr id="213" name="円/楕円 212"/>
        <xdr:cNvSpPr/>
      </xdr:nvSpPr>
      <xdr:spPr>
        <a:xfrm>
          <a:off x="4902200" y="138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72632</xdr:rowOff>
    </xdr:from>
    <xdr:ext cx="762000" cy="259045"/>
    <xdr:sp macro="" textlink="">
      <xdr:nvSpPr>
        <xdr:cNvPr id="214" name="人件費・物件費等の状況該当値テキスト"/>
        <xdr:cNvSpPr txBox="1"/>
      </xdr:nvSpPr>
      <xdr:spPr>
        <a:xfrm>
          <a:off x="5041900" y="137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123642</xdr:rowOff>
    </xdr:from>
    <xdr:to>
      <xdr:col>6</xdr:col>
      <xdr:colOff>50800</xdr:colOff>
      <xdr:row>81</xdr:row>
      <xdr:rowOff>53792</xdr:rowOff>
    </xdr:to>
    <xdr:sp macro="" textlink="">
      <xdr:nvSpPr>
        <xdr:cNvPr id="215" name="円/楕円 214"/>
        <xdr:cNvSpPr/>
      </xdr:nvSpPr>
      <xdr:spPr>
        <a:xfrm>
          <a:off x="4064000" y="138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63969</xdr:rowOff>
    </xdr:from>
    <xdr:ext cx="736600" cy="259045"/>
    <xdr:sp macro="" textlink="">
      <xdr:nvSpPr>
        <xdr:cNvPr id="216" name="テキスト ボックス 215"/>
        <xdr:cNvSpPr txBox="1"/>
      </xdr:nvSpPr>
      <xdr:spPr>
        <a:xfrm>
          <a:off x="3733800" y="1360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122,323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106824</xdr:rowOff>
    </xdr:from>
    <xdr:to>
      <xdr:col>4</xdr:col>
      <xdr:colOff>533400</xdr:colOff>
      <xdr:row>81</xdr:row>
      <xdr:rowOff>36974</xdr:rowOff>
    </xdr:to>
    <xdr:sp macro="" textlink="">
      <xdr:nvSpPr>
        <xdr:cNvPr id="217" name="円/楕円 216"/>
        <xdr:cNvSpPr/>
      </xdr:nvSpPr>
      <xdr:spPr>
        <a:xfrm>
          <a:off x="3175000" y="13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47151</xdr:rowOff>
    </xdr:from>
    <xdr:ext cx="762000" cy="259045"/>
    <xdr:sp macro="" textlink="">
      <xdr:nvSpPr>
        <xdr:cNvPr id="218" name="テキスト ボックス 217"/>
        <xdr:cNvSpPr txBox="1"/>
      </xdr:nvSpPr>
      <xdr:spPr>
        <a:xfrm>
          <a:off x="2844800" y="135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83707</xdr:rowOff>
    </xdr:from>
    <xdr:to>
      <xdr:col>3</xdr:col>
      <xdr:colOff>330200</xdr:colOff>
      <xdr:row>81</xdr:row>
      <xdr:rowOff>13857</xdr:rowOff>
    </xdr:to>
    <xdr:sp macro="" textlink="">
      <xdr:nvSpPr>
        <xdr:cNvPr id="219" name="円/楕円 218"/>
        <xdr:cNvSpPr/>
      </xdr:nvSpPr>
      <xdr:spPr>
        <a:xfrm>
          <a:off x="2286000" y="137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24034</xdr:rowOff>
    </xdr:from>
    <xdr:ext cx="762000" cy="259045"/>
    <xdr:sp macro="" textlink="">
      <xdr:nvSpPr>
        <xdr:cNvPr id="220" name="テキスト ボックス 219"/>
        <xdr:cNvSpPr txBox="1"/>
      </xdr:nvSpPr>
      <xdr:spPr>
        <a:xfrm>
          <a:off x="1955800" y="13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97610</xdr:rowOff>
    </xdr:from>
    <xdr:to>
      <xdr:col>2</xdr:col>
      <xdr:colOff>127000</xdr:colOff>
      <xdr:row>81</xdr:row>
      <xdr:rowOff>27760</xdr:rowOff>
    </xdr:to>
    <xdr:sp macro="" textlink="">
      <xdr:nvSpPr>
        <xdr:cNvPr id="221" name="円/楕円 220"/>
        <xdr:cNvSpPr/>
      </xdr:nvSpPr>
      <xdr:spPr>
        <a:xfrm>
          <a:off x="1397000" y="138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37937</xdr:rowOff>
    </xdr:from>
    <xdr:ext cx="762000" cy="259045"/>
    <xdr:sp macro="" textlink="">
      <xdr:nvSpPr>
        <xdr:cNvPr id="222" name="テキスト ボックス 221"/>
        <xdr:cNvSpPr txBox="1"/>
      </xdr:nvSpPr>
      <xdr:spPr>
        <a:xfrm>
          <a:off x="1066800" y="1358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給与水準については、国・県に準じた制度運用を行っており、</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75898</xdr:rowOff>
    </xdr:to>
    <xdr:cxnSp macro="">
      <xdr:nvCxnSpPr>
        <xdr:cNvPr id="258" name="直線コネクタ 257"/>
        <xdr:cNvCxnSpPr/>
      </xdr:nvCxnSpPr>
      <xdr:spPr>
        <a:xfrm flipV="1">
          <a:off x="16179800" y="14214323"/>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75898</xdr:rowOff>
    </xdr:to>
    <xdr:cxnSp macro="">
      <xdr:nvCxnSpPr>
        <xdr:cNvPr id="261" name="直線コネクタ 260"/>
        <xdr:cNvCxnSpPr/>
      </xdr:nvCxnSpPr>
      <xdr:spPr>
        <a:xfrm>
          <a:off x="15290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87</xdr:row>
      <xdr:rowOff>79527</xdr:rowOff>
    </xdr:to>
    <xdr:cxnSp macro="">
      <xdr:nvCxnSpPr>
        <xdr:cNvPr id="264" name="直線コネクタ 263"/>
        <xdr:cNvCxnSpPr/>
      </xdr:nvCxnSpPr>
      <xdr:spPr>
        <a:xfrm flipV="1">
          <a:off x="14401800" y="14248795"/>
          <a:ext cx="889000" cy="7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79527</xdr:rowOff>
    </xdr:from>
    <xdr:to>
      <xdr:col>21</xdr:col>
      <xdr:colOff>0</xdr:colOff>
      <xdr:row>88</xdr:row>
      <xdr:rowOff>160866</xdr:rowOff>
    </xdr:to>
    <xdr:cxnSp macro="">
      <xdr:nvCxnSpPr>
        <xdr:cNvPr id="267" name="直線コネクタ 266"/>
        <xdr:cNvCxnSpPr/>
      </xdr:nvCxnSpPr>
      <xdr:spPr>
        <a:xfrm flipV="1">
          <a:off x="13512800" y="14995677"/>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7" name="円/楕円 276"/>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8"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9" name="円/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80" name="テキスト ボックス 27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2" name="テキスト ボックス 281"/>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28727</xdr:rowOff>
    </xdr:from>
    <xdr:to>
      <xdr:col>21</xdr:col>
      <xdr:colOff>50800</xdr:colOff>
      <xdr:row>87</xdr:row>
      <xdr:rowOff>130327</xdr:rowOff>
    </xdr:to>
    <xdr:sp macro="" textlink="">
      <xdr:nvSpPr>
        <xdr:cNvPr id="283" name="円/楕円 282"/>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140504</xdr:rowOff>
    </xdr:from>
    <xdr:ext cx="762000" cy="259045"/>
    <xdr:sp macro="" textlink="">
      <xdr:nvSpPr>
        <xdr:cNvPr id="284" name="テキスト ボックス 283"/>
        <xdr:cNvSpPr txBox="1"/>
      </xdr:nvSpPr>
      <xdr:spPr>
        <a:xfrm>
          <a:off x="14020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6" name="テキスト ボックス 285"/>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退職者補充の抑制、指定管理者制度の導入、民間委託の推進などにより職員数の削減が図られたこと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消防、ゴミ処理などの業務を一部事務組合で実施していることから、類似団体平均を下回ってい</a:t>
          </a:r>
          <a:r>
            <a:rPr lang="ja-JP" altLang="en-US" sz="1100" b="0" i="0" baseline="0">
              <a:solidFill>
                <a:schemeClr val="dk1"/>
              </a:solidFill>
              <a:effectLst/>
              <a:latin typeface="+mn-lt"/>
              <a:ea typeface="+mn-ea"/>
              <a:cs typeface="+mn-cs"/>
            </a:rPr>
            <a:t>たが、若干の増加傾向にあり、前年度比</a:t>
          </a:r>
          <a:r>
            <a:rPr lang="en-US" altLang="ja-JP" sz="1100" b="0" i="0" baseline="0">
              <a:solidFill>
                <a:schemeClr val="dk1"/>
              </a:solidFill>
              <a:effectLst/>
              <a:latin typeface="+mn-lt"/>
              <a:ea typeface="+mn-ea"/>
              <a:cs typeface="+mn-cs"/>
            </a:rPr>
            <a:t>0.11</a:t>
          </a:r>
          <a:r>
            <a:rPr lang="ja-JP" altLang="en-US" sz="1100" b="0" i="0" baseline="0">
              <a:solidFill>
                <a:schemeClr val="dk1"/>
              </a:solidFill>
              <a:effectLst/>
              <a:latin typeface="+mn-lt"/>
              <a:ea typeface="+mn-ea"/>
              <a:cs typeface="+mn-cs"/>
            </a:rPr>
            <a:t>人の増となっている。</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、行政運営の合理化・能率化を図り、適正な定員管理に努める。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75474</xdr:rowOff>
    </xdr:from>
    <xdr:to>
      <xdr:col>24</xdr:col>
      <xdr:colOff>558800</xdr:colOff>
      <xdr:row>62</xdr:row>
      <xdr:rowOff>94434</xdr:rowOff>
    </xdr:to>
    <xdr:cxnSp macro="">
      <xdr:nvCxnSpPr>
        <xdr:cNvPr id="323" name="直線コネクタ 322"/>
        <xdr:cNvCxnSpPr/>
      </xdr:nvCxnSpPr>
      <xdr:spPr>
        <a:xfrm>
          <a:off x="16179800" y="10705374"/>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59962</xdr:rowOff>
    </xdr:from>
    <xdr:to>
      <xdr:col>23</xdr:col>
      <xdr:colOff>406400</xdr:colOff>
      <xdr:row>62</xdr:row>
      <xdr:rowOff>75474</xdr:rowOff>
    </xdr:to>
    <xdr:cxnSp macro="">
      <xdr:nvCxnSpPr>
        <xdr:cNvPr id="326" name="直線コネクタ 325"/>
        <xdr:cNvCxnSpPr/>
      </xdr:nvCxnSpPr>
      <xdr:spPr>
        <a:xfrm>
          <a:off x="15290800" y="1068986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59962</xdr:rowOff>
    </xdr:from>
    <xdr:to>
      <xdr:col>22</xdr:col>
      <xdr:colOff>203200</xdr:colOff>
      <xdr:row>62</xdr:row>
      <xdr:rowOff>73751</xdr:rowOff>
    </xdr:to>
    <xdr:cxnSp macro="">
      <xdr:nvCxnSpPr>
        <xdr:cNvPr id="329" name="直線コネクタ 328"/>
        <xdr:cNvCxnSpPr/>
      </xdr:nvCxnSpPr>
      <xdr:spPr>
        <a:xfrm flipV="1">
          <a:off x="14401800" y="106898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20320</xdr:rowOff>
    </xdr:from>
    <xdr:to>
      <xdr:col>21</xdr:col>
      <xdr:colOff>0</xdr:colOff>
      <xdr:row>62</xdr:row>
      <xdr:rowOff>73751</xdr:rowOff>
    </xdr:to>
    <xdr:cxnSp macro="">
      <xdr:nvCxnSpPr>
        <xdr:cNvPr id="332" name="直線コネクタ 331"/>
        <xdr:cNvCxnSpPr/>
      </xdr:nvCxnSpPr>
      <xdr:spPr>
        <a:xfrm>
          <a:off x="13512800" y="10650220"/>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43634</xdr:rowOff>
    </xdr:from>
    <xdr:to>
      <xdr:col>24</xdr:col>
      <xdr:colOff>609600</xdr:colOff>
      <xdr:row>62</xdr:row>
      <xdr:rowOff>145234</xdr:rowOff>
    </xdr:to>
    <xdr:sp macro="" textlink="">
      <xdr:nvSpPr>
        <xdr:cNvPr id="342" name="円/楕円 341"/>
        <xdr:cNvSpPr/>
      </xdr:nvSpPr>
      <xdr:spPr>
        <a:xfrm>
          <a:off x="169672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15711</xdr:rowOff>
    </xdr:from>
    <xdr:ext cx="762000" cy="259045"/>
    <xdr:sp macro="" textlink="">
      <xdr:nvSpPr>
        <xdr:cNvPr id="343" name="定員管理の状況該当値テキスト"/>
        <xdr:cNvSpPr txBox="1"/>
      </xdr:nvSpPr>
      <xdr:spPr>
        <a:xfrm>
          <a:off x="17106900" y="1064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24674</xdr:rowOff>
    </xdr:from>
    <xdr:to>
      <xdr:col>23</xdr:col>
      <xdr:colOff>457200</xdr:colOff>
      <xdr:row>62</xdr:row>
      <xdr:rowOff>126274</xdr:rowOff>
    </xdr:to>
    <xdr:sp macro="" textlink="">
      <xdr:nvSpPr>
        <xdr:cNvPr id="344" name="円/楕円 343"/>
        <xdr:cNvSpPr/>
      </xdr:nvSpPr>
      <xdr:spPr>
        <a:xfrm>
          <a:off x="16129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136451</xdr:rowOff>
    </xdr:from>
    <xdr:ext cx="736600" cy="259045"/>
    <xdr:sp macro="" textlink="">
      <xdr:nvSpPr>
        <xdr:cNvPr id="345" name="テキスト ボックス 344"/>
        <xdr:cNvSpPr txBox="1"/>
      </xdr:nvSpPr>
      <xdr:spPr>
        <a:xfrm>
          <a:off x="15798800" y="1042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9162</xdr:rowOff>
    </xdr:from>
    <xdr:to>
      <xdr:col>22</xdr:col>
      <xdr:colOff>254000</xdr:colOff>
      <xdr:row>62</xdr:row>
      <xdr:rowOff>110762</xdr:rowOff>
    </xdr:to>
    <xdr:sp macro="" textlink="">
      <xdr:nvSpPr>
        <xdr:cNvPr id="346" name="円/楕円 345"/>
        <xdr:cNvSpPr/>
      </xdr:nvSpPr>
      <xdr:spPr>
        <a:xfrm>
          <a:off x="15240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120939</xdr:rowOff>
    </xdr:from>
    <xdr:ext cx="762000" cy="259045"/>
    <xdr:sp macro="" textlink="">
      <xdr:nvSpPr>
        <xdr:cNvPr id="347" name="テキスト ボックス 346"/>
        <xdr:cNvSpPr txBox="1"/>
      </xdr:nvSpPr>
      <xdr:spPr>
        <a:xfrm>
          <a:off x="14909800" y="1040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22951</xdr:rowOff>
    </xdr:from>
    <xdr:to>
      <xdr:col>21</xdr:col>
      <xdr:colOff>50800</xdr:colOff>
      <xdr:row>62</xdr:row>
      <xdr:rowOff>124551</xdr:rowOff>
    </xdr:to>
    <xdr:sp macro="" textlink="">
      <xdr:nvSpPr>
        <xdr:cNvPr id="348" name="円/楕円 347"/>
        <xdr:cNvSpPr/>
      </xdr:nvSpPr>
      <xdr:spPr>
        <a:xfrm>
          <a:off x="14351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134728</xdr:rowOff>
    </xdr:from>
    <xdr:ext cx="762000" cy="259045"/>
    <xdr:sp macro="" textlink="">
      <xdr:nvSpPr>
        <xdr:cNvPr id="349" name="テキスト ボックス 348"/>
        <xdr:cNvSpPr txBox="1"/>
      </xdr:nvSpPr>
      <xdr:spPr>
        <a:xfrm>
          <a:off x="14020800" y="104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50" name="円/楕円 349"/>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51" name="テキスト ボックス 350"/>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地方債残高は増加傾向にあるが、</a:t>
          </a:r>
          <a:r>
            <a:rPr lang="ja-JP" altLang="ja-JP" sz="1100" b="0" i="0" baseline="0">
              <a:solidFill>
                <a:schemeClr val="dk1"/>
              </a:solidFill>
              <a:effectLst/>
              <a:latin typeface="+mn-lt"/>
              <a:ea typeface="+mn-ea"/>
              <a:cs typeface="+mn-cs"/>
            </a:rPr>
            <a:t>合併特例事業債</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交付税で措置される地方債</a:t>
          </a:r>
          <a:r>
            <a:rPr lang="ja-JP" altLang="en-US" sz="1100" b="0" i="0" baseline="0">
              <a:solidFill>
                <a:schemeClr val="dk1"/>
              </a:solidFill>
              <a:effectLst/>
              <a:latin typeface="+mn-lt"/>
              <a:ea typeface="+mn-ea"/>
              <a:cs typeface="+mn-cs"/>
            </a:rPr>
            <a:t>を活用してきたため、実質公債費比率は減少傾向となっており、前年度比</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％の減となっている。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しかし、</a:t>
          </a:r>
          <a:r>
            <a:rPr lang="ja-JP" altLang="ja-JP" sz="1100" b="0" i="0" baseline="0">
              <a:solidFill>
                <a:schemeClr val="dk1"/>
              </a:solidFill>
              <a:effectLst/>
              <a:latin typeface="+mn-lt"/>
              <a:ea typeface="+mn-ea"/>
              <a:cs typeface="+mn-cs"/>
            </a:rPr>
            <a:t>合併特例事業債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可能期限が迫り、今後、交付税措置の有利な地方債を活用することが難しくなることや、北陸新幹線整備事業などが本格化することにより今後もある程度の地方債の発行が見込まれるため、</a:t>
          </a:r>
          <a:r>
            <a:rPr lang="ja-JP" altLang="ja-JP" sz="1100" b="0" i="0" baseline="0">
              <a:solidFill>
                <a:schemeClr val="dk1"/>
              </a:solidFill>
              <a:effectLst/>
              <a:latin typeface="+mn-lt"/>
              <a:ea typeface="+mn-ea"/>
              <a:cs typeface="+mn-cs"/>
            </a:rPr>
            <a:t>実質公債費比率の上昇が懸念される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今後は、普通</a:t>
          </a:r>
          <a:r>
            <a:rPr kumimoji="1" lang="ja-JP" altLang="ja-JP" sz="1100">
              <a:solidFill>
                <a:schemeClr val="dk1"/>
              </a:solidFill>
              <a:effectLst/>
              <a:latin typeface="+mn-lt"/>
              <a:ea typeface="+mn-ea"/>
              <a:cs typeface="+mn-cs"/>
            </a:rPr>
            <a:t>建設事業の取捨選択により計画的な</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の発行に取り組み</a:t>
          </a:r>
          <a:r>
            <a:rPr kumimoji="1" lang="ja-JP" altLang="en-US" sz="1100">
              <a:solidFill>
                <a:schemeClr val="dk1"/>
              </a:solidFill>
              <a:effectLst/>
              <a:latin typeface="+mn-lt"/>
              <a:ea typeface="+mn-ea"/>
              <a:cs typeface="+mn-cs"/>
            </a:rPr>
            <a:t>、実質公債費比率</a:t>
          </a:r>
          <a:r>
            <a:rPr lang="ja-JP" altLang="ja-JP" sz="1100" b="0" i="0" baseline="0">
              <a:solidFill>
                <a:schemeClr val="dk1"/>
              </a:solidFill>
              <a:effectLst/>
              <a:latin typeface="+mn-lt"/>
              <a:ea typeface="+mn-ea"/>
              <a:cs typeface="+mn-cs"/>
            </a:rPr>
            <a:t>の抑制に努める。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70696</xdr:rowOff>
    </xdr:to>
    <xdr:cxnSp macro="">
      <xdr:nvCxnSpPr>
        <xdr:cNvPr id="385" name="直線コネクタ 384"/>
        <xdr:cNvCxnSpPr/>
      </xdr:nvCxnSpPr>
      <xdr:spPr>
        <a:xfrm flipV="1">
          <a:off x="16179800" y="682413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40</xdr:row>
      <xdr:rowOff>167217</xdr:rowOff>
    </xdr:to>
    <xdr:cxnSp macro="">
      <xdr:nvCxnSpPr>
        <xdr:cNvPr id="388" name="直線コネクタ 387"/>
        <xdr:cNvCxnSpPr/>
      </xdr:nvCxnSpPr>
      <xdr:spPr>
        <a:xfrm flipV="1">
          <a:off x="15290800" y="69286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0" name="テキスト ボックス 389"/>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41</xdr:row>
      <xdr:rowOff>84244</xdr:rowOff>
    </xdr:to>
    <xdr:cxnSp macro="">
      <xdr:nvCxnSpPr>
        <xdr:cNvPr id="391" name="直線コネクタ 390"/>
        <xdr:cNvCxnSpPr/>
      </xdr:nvCxnSpPr>
      <xdr:spPr>
        <a:xfrm flipV="1">
          <a:off x="14401800" y="702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3" name="テキスト ボックス 39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84244</xdr:rowOff>
    </xdr:from>
    <xdr:to>
      <xdr:col>21</xdr:col>
      <xdr:colOff>0</xdr:colOff>
      <xdr:row>41</xdr:row>
      <xdr:rowOff>148590</xdr:rowOff>
    </xdr:to>
    <xdr:cxnSp macro="">
      <xdr:nvCxnSpPr>
        <xdr:cNvPr id="394" name="直線コネクタ 393"/>
        <xdr:cNvCxnSpPr/>
      </xdr:nvCxnSpPr>
      <xdr:spPr>
        <a:xfrm flipV="1">
          <a:off x="13512800" y="71136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404" name="円/楕円 403"/>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5"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6" name="円/楕円 405"/>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7" name="テキスト ボックス 406"/>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8" name="円/楕円 407"/>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409" name="テキスト ボックス 408"/>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33444</xdr:rowOff>
    </xdr:from>
    <xdr:to>
      <xdr:col>21</xdr:col>
      <xdr:colOff>50800</xdr:colOff>
      <xdr:row>41</xdr:row>
      <xdr:rowOff>135044</xdr:rowOff>
    </xdr:to>
    <xdr:sp macro="" textlink="">
      <xdr:nvSpPr>
        <xdr:cNvPr id="410" name="円/楕円 409"/>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411" name="テキスト ボックス 410"/>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12" name="円/楕円 411"/>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13" name="テキスト ボックス 41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財政調整基金等の積立てにより、</a:t>
          </a:r>
          <a:r>
            <a:rPr lang="ja-JP" altLang="ja-JP" sz="1100" b="0" i="0" baseline="0">
              <a:solidFill>
                <a:schemeClr val="dk1"/>
              </a:solidFill>
              <a:effectLst/>
              <a:latin typeface="+mn-lt"/>
              <a:ea typeface="+mn-ea"/>
              <a:cs typeface="+mn-cs"/>
            </a:rPr>
            <a:t>充当可能財源等額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したため</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地方交付税における合併算定替の段階的な縮減</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、財政調整基金による財源補てんが見込まれる。充当可能財源等額の減少および地方債残高の増加により将来負担比率の上昇が懸念されるため、地方債</a:t>
          </a:r>
          <a:r>
            <a:rPr lang="ja-JP" altLang="en-US" sz="1100" b="0" i="0" baseline="0">
              <a:solidFill>
                <a:schemeClr val="dk1"/>
              </a:solidFill>
              <a:effectLst/>
              <a:latin typeface="+mn-lt"/>
              <a:ea typeface="+mn-ea"/>
              <a:cs typeface="+mn-cs"/>
            </a:rPr>
            <a:t>発行</a:t>
          </a:r>
          <a:r>
            <a:rPr lang="ja-JP" altLang="ja-JP" sz="1100" b="0" i="0" baseline="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25813</xdr:rowOff>
    </xdr:from>
    <xdr:to>
      <xdr:col>24</xdr:col>
      <xdr:colOff>558800</xdr:colOff>
      <xdr:row>16</xdr:row>
      <xdr:rowOff>75883</xdr:rowOff>
    </xdr:to>
    <xdr:cxnSp macro="">
      <xdr:nvCxnSpPr>
        <xdr:cNvPr id="443" name="直線コネクタ 442"/>
        <xdr:cNvCxnSpPr/>
      </xdr:nvCxnSpPr>
      <xdr:spPr>
        <a:xfrm flipV="1">
          <a:off x="16179800" y="2769013"/>
          <a:ext cx="8382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43910</xdr:rowOff>
    </xdr:from>
    <xdr:to>
      <xdr:col>23</xdr:col>
      <xdr:colOff>406400</xdr:colOff>
      <xdr:row>16</xdr:row>
      <xdr:rowOff>75883</xdr:rowOff>
    </xdr:to>
    <xdr:cxnSp macro="">
      <xdr:nvCxnSpPr>
        <xdr:cNvPr id="446" name="直線コネクタ 445"/>
        <xdr:cNvCxnSpPr/>
      </xdr:nvCxnSpPr>
      <xdr:spPr>
        <a:xfrm>
          <a:off x="15290800" y="2787110"/>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43910</xdr:rowOff>
    </xdr:from>
    <xdr:to>
      <xdr:col>22</xdr:col>
      <xdr:colOff>203200</xdr:colOff>
      <xdr:row>16</xdr:row>
      <xdr:rowOff>85535</xdr:rowOff>
    </xdr:to>
    <xdr:cxnSp macro="">
      <xdr:nvCxnSpPr>
        <xdr:cNvPr id="449" name="直線コネクタ 448"/>
        <xdr:cNvCxnSpPr/>
      </xdr:nvCxnSpPr>
      <xdr:spPr>
        <a:xfrm flipV="1">
          <a:off x="14401800" y="2787110"/>
          <a:ext cx="8890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85535</xdr:rowOff>
    </xdr:from>
    <xdr:to>
      <xdr:col>21</xdr:col>
      <xdr:colOff>0</xdr:colOff>
      <xdr:row>17</xdr:row>
      <xdr:rowOff>65500</xdr:rowOff>
    </xdr:to>
    <xdr:cxnSp macro="">
      <xdr:nvCxnSpPr>
        <xdr:cNvPr id="452" name="直線コネクタ 451"/>
        <xdr:cNvCxnSpPr/>
      </xdr:nvCxnSpPr>
      <xdr:spPr>
        <a:xfrm flipV="1">
          <a:off x="13512800" y="2828735"/>
          <a:ext cx="889000" cy="1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6" name="テキスト ボックス 455"/>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146463</xdr:rowOff>
    </xdr:from>
    <xdr:to>
      <xdr:col>24</xdr:col>
      <xdr:colOff>609600</xdr:colOff>
      <xdr:row>16</xdr:row>
      <xdr:rowOff>76613</xdr:rowOff>
    </xdr:to>
    <xdr:sp macro="" textlink="">
      <xdr:nvSpPr>
        <xdr:cNvPr id="462" name="円/楕円 461"/>
        <xdr:cNvSpPr/>
      </xdr:nvSpPr>
      <xdr:spPr>
        <a:xfrm>
          <a:off x="16967200" y="27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162990</xdr:rowOff>
    </xdr:from>
    <xdr:ext cx="762000" cy="259045"/>
    <xdr:sp macro="" textlink="">
      <xdr:nvSpPr>
        <xdr:cNvPr id="463" name="将来負担の状況該当値テキスト"/>
        <xdr:cNvSpPr txBox="1"/>
      </xdr:nvSpPr>
      <xdr:spPr>
        <a:xfrm>
          <a:off x="17106900" y="25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25083</xdr:rowOff>
    </xdr:from>
    <xdr:to>
      <xdr:col>23</xdr:col>
      <xdr:colOff>457200</xdr:colOff>
      <xdr:row>16</xdr:row>
      <xdr:rowOff>126683</xdr:rowOff>
    </xdr:to>
    <xdr:sp macro="" textlink="">
      <xdr:nvSpPr>
        <xdr:cNvPr id="464" name="円/楕円 463"/>
        <xdr:cNvSpPr/>
      </xdr:nvSpPr>
      <xdr:spPr>
        <a:xfrm>
          <a:off x="16129000" y="27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136860</xdr:rowOff>
    </xdr:from>
    <xdr:ext cx="736600" cy="259045"/>
    <xdr:sp macro="" textlink="">
      <xdr:nvSpPr>
        <xdr:cNvPr id="465" name="テキスト ボックス 464"/>
        <xdr:cNvSpPr txBox="1"/>
      </xdr:nvSpPr>
      <xdr:spPr>
        <a:xfrm>
          <a:off x="15798800" y="253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164560</xdr:rowOff>
    </xdr:from>
    <xdr:to>
      <xdr:col>22</xdr:col>
      <xdr:colOff>254000</xdr:colOff>
      <xdr:row>16</xdr:row>
      <xdr:rowOff>94710</xdr:rowOff>
    </xdr:to>
    <xdr:sp macro="" textlink="">
      <xdr:nvSpPr>
        <xdr:cNvPr id="466" name="円/楕円 465"/>
        <xdr:cNvSpPr/>
      </xdr:nvSpPr>
      <xdr:spPr>
        <a:xfrm>
          <a:off x="15240000" y="27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104887</xdr:rowOff>
    </xdr:from>
    <xdr:ext cx="762000" cy="259045"/>
    <xdr:sp macro="" textlink="">
      <xdr:nvSpPr>
        <xdr:cNvPr id="467" name="テキスト ボックス 466"/>
        <xdr:cNvSpPr txBox="1"/>
      </xdr:nvSpPr>
      <xdr:spPr>
        <a:xfrm>
          <a:off x="14909800" y="25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34735</xdr:rowOff>
    </xdr:from>
    <xdr:to>
      <xdr:col>21</xdr:col>
      <xdr:colOff>50800</xdr:colOff>
      <xdr:row>16</xdr:row>
      <xdr:rowOff>136335</xdr:rowOff>
    </xdr:to>
    <xdr:sp macro="" textlink="">
      <xdr:nvSpPr>
        <xdr:cNvPr id="468" name="円/楕円 467"/>
        <xdr:cNvSpPr/>
      </xdr:nvSpPr>
      <xdr:spPr>
        <a:xfrm>
          <a:off x="14351000" y="27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146512</xdr:rowOff>
    </xdr:from>
    <xdr:ext cx="762000" cy="259045"/>
    <xdr:sp macro="" textlink="">
      <xdr:nvSpPr>
        <xdr:cNvPr id="469" name="テキスト ボックス 468"/>
        <xdr:cNvSpPr txBox="1"/>
      </xdr:nvSpPr>
      <xdr:spPr>
        <a:xfrm>
          <a:off x="14020800" y="25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14700</xdr:rowOff>
    </xdr:from>
    <xdr:to>
      <xdr:col>19</xdr:col>
      <xdr:colOff>533400</xdr:colOff>
      <xdr:row>17</xdr:row>
      <xdr:rowOff>116300</xdr:rowOff>
    </xdr:to>
    <xdr:sp macro="" textlink="">
      <xdr:nvSpPr>
        <xdr:cNvPr id="470" name="円/楕円 469"/>
        <xdr:cNvSpPr/>
      </xdr:nvSpPr>
      <xdr:spPr>
        <a:xfrm>
          <a:off x="13462000" y="29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126477</xdr:rowOff>
    </xdr:from>
    <xdr:ext cx="762000" cy="259045"/>
    <xdr:sp macro="" textlink="">
      <xdr:nvSpPr>
        <xdr:cNvPr id="471" name="テキスト ボックス 470"/>
        <xdr:cNvSpPr txBox="1"/>
      </xdr:nvSpPr>
      <xdr:spPr>
        <a:xfrm>
          <a:off x="13131800" y="26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29,095
28,792
116.98
15,369,985
14,337,305
960,421
8,505,595
17,422,726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退職者補充の抑制、指定管理者制度の導入、民間委託の推進などにより職員数の削減が図られた</a:t>
          </a:r>
          <a:r>
            <a:rPr lang="ja-JP" altLang="en-US" sz="1100" b="0" i="0" baseline="0">
              <a:solidFill>
                <a:schemeClr val="dk1"/>
              </a:solidFill>
              <a:effectLst/>
              <a:latin typeface="+mn-lt"/>
              <a:ea typeface="+mn-ea"/>
              <a:cs typeface="+mn-cs"/>
            </a:rPr>
            <a:t>ことや新陳代謝により人件費が抑えられている</a:t>
          </a:r>
          <a:r>
            <a:rPr lang="ja-JP" altLang="ja-JP" sz="1100" b="0" i="0" baseline="0">
              <a:solidFill>
                <a:schemeClr val="dk1"/>
              </a:solidFill>
              <a:effectLst/>
              <a:latin typeface="+mn-lt"/>
              <a:ea typeface="+mn-ea"/>
              <a:cs typeface="+mn-cs"/>
            </a:rPr>
            <a:t>ため、類似団体平均を下回って</a:t>
          </a:r>
          <a:r>
            <a:rPr lang="ja-JP" altLang="en-US" sz="1100" b="0" i="0" baseline="0">
              <a:solidFill>
                <a:schemeClr val="dk1"/>
              </a:solidFill>
              <a:effectLst/>
              <a:latin typeface="+mn-lt"/>
              <a:ea typeface="+mn-ea"/>
              <a:cs typeface="+mn-cs"/>
            </a:rPr>
            <a:t>おり、前年度比</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％の減となっている。</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ja-JP" sz="1100">
              <a:solidFill>
                <a:schemeClr val="dk1"/>
              </a:solidFill>
              <a:effectLst/>
              <a:latin typeface="+mn-lt"/>
              <a:ea typeface="+mn-ea"/>
              <a:cs typeface="+mn-cs"/>
            </a:rPr>
            <a:t>行政運営の合理化・能率化を図るとともに適正な定員管理により人件費の抑制に努める。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36</xdr:row>
      <xdr:rowOff>159004</xdr:rowOff>
    </xdr:to>
    <xdr:cxnSp macro="">
      <xdr:nvCxnSpPr>
        <xdr:cNvPr id="64" name="直線コネクタ 63"/>
        <xdr:cNvCxnSpPr/>
      </xdr:nvCxnSpPr>
      <xdr:spPr>
        <a:xfrm flipV="1">
          <a:off x="3987800" y="6285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159004</xdr:rowOff>
    </xdr:to>
    <xdr:cxnSp macro="">
      <xdr:nvCxnSpPr>
        <xdr:cNvPr id="67" name="直線コネクタ 66"/>
        <xdr:cNvCxnSpPr/>
      </xdr:nvCxnSpPr>
      <xdr:spPr>
        <a:xfrm>
          <a:off x="3098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131572</xdr:rowOff>
    </xdr:to>
    <xdr:cxnSp macro="">
      <xdr:nvCxnSpPr>
        <xdr:cNvPr id="70" name="直線コネクタ 69"/>
        <xdr:cNvCxnSpPr/>
      </xdr:nvCxnSpPr>
      <xdr:spPr>
        <a:xfrm>
          <a:off x="2209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113284</xdr:rowOff>
    </xdr:to>
    <xdr:cxnSp macro="">
      <xdr:nvCxnSpPr>
        <xdr:cNvPr id="73" name="直線コネクタ 72"/>
        <xdr:cNvCxnSpPr/>
      </xdr:nvCxnSpPr>
      <xdr:spPr>
        <a:xfrm>
          <a:off x="1320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5" name="円/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1" name="円/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これまで事務事業の見直しなどにより経費節減に努めてきたため、類似団体平均を下回って</a:t>
          </a:r>
          <a:r>
            <a:rPr kumimoji="1" lang="ja-JP" altLang="en-US" sz="1100">
              <a:solidFill>
                <a:schemeClr val="dk1"/>
              </a:solidFill>
              <a:effectLst/>
              <a:latin typeface="+mn-lt"/>
              <a:ea typeface="+mn-ea"/>
              <a:cs typeface="+mn-cs"/>
            </a:rPr>
            <a:t>おり、横ばい傾向となっている。</a:t>
          </a:r>
          <a:endParaRPr kumimoji="1" lang="en-US"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業務のアウトソーシングや職員数削減に伴う臨時職員の増加が</a:t>
          </a:r>
          <a:r>
            <a:rPr kumimoji="1" lang="ja-JP" altLang="en-US" sz="1100">
              <a:solidFill>
                <a:schemeClr val="dk1"/>
              </a:solidFill>
              <a:effectLst/>
              <a:latin typeface="+mn-lt"/>
              <a:ea typeface="+mn-ea"/>
              <a:cs typeface="+mn-cs"/>
            </a:rPr>
            <a:t>見込まれるため、</a:t>
          </a:r>
          <a:r>
            <a:rPr lang="ja-JP" altLang="ja-JP" sz="1100" b="0" i="0" baseline="0">
              <a:solidFill>
                <a:schemeClr val="dk1"/>
              </a:solidFill>
              <a:effectLst/>
              <a:latin typeface="+mn-lt"/>
              <a:ea typeface="+mn-ea"/>
              <a:cs typeface="+mn-cs"/>
            </a:rPr>
            <a:t>委託業務の見直しに取り組みコスト縮減に努める。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165100</xdr:rowOff>
    </xdr:from>
    <xdr:to>
      <xdr:col>24</xdr:col>
      <xdr:colOff>31750</xdr:colOff>
      <xdr:row>13</xdr:row>
      <xdr:rowOff>4536</xdr:rowOff>
    </xdr:to>
    <xdr:cxnSp macro="">
      <xdr:nvCxnSpPr>
        <xdr:cNvPr id="127" name="直線コネクタ 126"/>
        <xdr:cNvCxnSpPr/>
      </xdr:nvCxnSpPr>
      <xdr:spPr>
        <a:xfrm flipV="1">
          <a:off x="15671800" y="2222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99786</xdr:rowOff>
    </xdr:from>
    <xdr:to>
      <xdr:col>22</xdr:col>
      <xdr:colOff>565150</xdr:colOff>
      <xdr:row>13</xdr:row>
      <xdr:rowOff>4536</xdr:rowOff>
    </xdr:to>
    <xdr:cxnSp macro="">
      <xdr:nvCxnSpPr>
        <xdr:cNvPr id="130" name="直線コネクタ 129"/>
        <xdr:cNvCxnSpPr/>
      </xdr:nvCxnSpPr>
      <xdr:spPr>
        <a:xfrm>
          <a:off x="14782800" y="2157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12</xdr:row>
      <xdr:rowOff>132443</xdr:rowOff>
    </xdr:to>
    <xdr:cxnSp macro="">
      <xdr:nvCxnSpPr>
        <xdr:cNvPr id="133" name="直線コネクタ 132"/>
        <xdr:cNvCxnSpPr/>
      </xdr:nvCxnSpPr>
      <xdr:spPr>
        <a:xfrm flipV="1">
          <a:off x="13893800" y="215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35" name="テキスト ボックス 134"/>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67129</xdr:rowOff>
    </xdr:from>
    <xdr:to>
      <xdr:col>20</xdr:col>
      <xdr:colOff>158750</xdr:colOff>
      <xdr:row>12</xdr:row>
      <xdr:rowOff>132443</xdr:rowOff>
    </xdr:to>
    <xdr:cxnSp macro="">
      <xdr:nvCxnSpPr>
        <xdr:cNvPr id="136" name="直線コネクタ 135"/>
        <xdr:cNvCxnSpPr/>
      </xdr:nvCxnSpPr>
      <xdr:spPr>
        <a:xfrm>
          <a:off x="13004800" y="2124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114300</xdr:rowOff>
    </xdr:from>
    <xdr:to>
      <xdr:col>24</xdr:col>
      <xdr:colOff>82550</xdr:colOff>
      <xdr:row>13</xdr:row>
      <xdr:rowOff>44450</xdr:rowOff>
    </xdr:to>
    <xdr:sp macro="" textlink="">
      <xdr:nvSpPr>
        <xdr:cNvPr id="146" name="円/楕円 145"/>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22877</xdr:rowOff>
    </xdr:from>
    <xdr:ext cx="762000" cy="259045"/>
    <xdr:sp macro="" textlink="">
      <xdr:nvSpPr>
        <xdr:cNvPr id="147" name="物件費該当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125186</xdr:rowOff>
    </xdr:from>
    <xdr:to>
      <xdr:col>22</xdr:col>
      <xdr:colOff>615950</xdr:colOff>
      <xdr:row>13</xdr:row>
      <xdr:rowOff>55336</xdr:rowOff>
    </xdr:to>
    <xdr:sp macro="" textlink="">
      <xdr:nvSpPr>
        <xdr:cNvPr id="148" name="円/楕円 147"/>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65513</xdr:rowOff>
    </xdr:from>
    <xdr:ext cx="736600" cy="259045"/>
    <xdr:sp macro="" textlink="">
      <xdr:nvSpPr>
        <xdr:cNvPr id="149" name="テキスト ボックス 148"/>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48986</xdr:rowOff>
    </xdr:from>
    <xdr:to>
      <xdr:col>21</xdr:col>
      <xdr:colOff>412750</xdr:colOff>
      <xdr:row>12</xdr:row>
      <xdr:rowOff>150586</xdr:rowOff>
    </xdr:to>
    <xdr:sp macro="" textlink="">
      <xdr:nvSpPr>
        <xdr:cNvPr id="150" name="円/楕円 149"/>
        <xdr:cNvSpPr/>
      </xdr:nvSpPr>
      <xdr:spPr>
        <a:xfrm>
          <a:off x="14732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160763</xdr:rowOff>
    </xdr:from>
    <xdr:ext cx="762000" cy="259045"/>
    <xdr:sp macro="" textlink="">
      <xdr:nvSpPr>
        <xdr:cNvPr id="151" name="テキスト ボックス 150"/>
        <xdr:cNvSpPr txBox="1"/>
      </xdr:nvSpPr>
      <xdr:spPr>
        <a:xfrm>
          <a:off x="14401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81643</xdr:rowOff>
    </xdr:from>
    <xdr:to>
      <xdr:col>20</xdr:col>
      <xdr:colOff>209550</xdr:colOff>
      <xdr:row>13</xdr:row>
      <xdr:rowOff>11793</xdr:rowOff>
    </xdr:to>
    <xdr:sp macro="" textlink="">
      <xdr:nvSpPr>
        <xdr:cNvPr id="152" name="円/楕円 151"/>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21970</xdr:rowOff>
    </xdr:from>
    <xdr:ext cx="762000" cy="259045"/>
    <xdr:sp macro="" textlink="">
      <xdr:nvSpPr>
        <xdr:cNvPr id="153" name="テキスト ボックス 152"/>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16329</xdr:rowOff>
    </xdr:from>
    <xdr:to>
      <xdr:col>19</xdr:col>
      <xdr:colOff>6350</xdr:colOff>
      <xdr:row>12</xdr:row>
      <xdr:rowOff>117929</xdr:rowOff>
    </xdr:to>
    <xdr:sp macro="" textlink="">
      <xdr:nvSpPr>
        <xdr:cNvPr id="154" name="円/楕円 153"/>
        <xdr:cNvSpPr/>
      </xdr:nvSpPr>
      <xdr:spPr>
        <a:xfrm>
          <a:off x="12954000" y="20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128106</xdr:rowOff>
    </xdr:from>
    <xdr:ext cx="762000" cy="259045"/>
    <xdr:sp macro="" textlink="">
      <xdr:nvSpPr>
        <xdr:cNvPr id="155" name="テキスト ボックス 154"/>
        <xdr:cNvSpPr txBox="1"/>
      </xdr:nvSpPr>
      <xdr:spPr>
        <a:xfrm>
          <a:off x="12623800" y="18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生活保護給付費や障害者自立支援給付費など社会保障制度における費用の増加のほか、</a:t>
          </a:r>
          <a:r>
            <a:rPr lang="ja-JP" altLang="en-US" sz="1100" b="0" i="0" baseline="0">
              <a:solidFill>
                <a:schemeClr val="dk1"/>
              </a:solidFill>
              <a:effectLst/>
              <a:latin typeface="+mn-lt"/>
              <a:ea typeface="+mn-ea"/>
              <a:cs typeface="+mn-cs"/>
            </a:rPr>
            <a:t>子ども医療費の対象者の拡充や保育所・幼稚園の認定こども園化</a:t>
          </a:r>
          <a:r>
            <a:rPr lang="ja-JP" altLang="ja-JP" sz="1100" b="0" i="0" baseline="0">
              <a:solidFill>
                <a:schemeClr val="dk1"/>
              </a:solidFill>
              <a:effectLst/>
              <a:latin typeface="+mn-lt"/>
              <a:ea typeface="+mn-ea"/>
              <a:cs typeface="+mn-cs"/>
            </a:rPr>
            <a:t>を実施したことにより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類似団体平均を大きく上回ってい</a:t>
          </a:r>
          <a:r>
            <a:rPr lang="ja-JP" altLang="en-US" sz="1100" b="0" i="0" baseline="0">
              <a:solidFill>
                <a:schemeClr val="dk1"/>
              </a:solidFill>
              <a:effectLst/>
              <a:latin typeface="+mn-lt"/>
              <a:ea typeface="+mn-ea"/>
              <a:cs typeface="+mn-cs"/>
            </a:rPr>
            <a:t>るが、前年度比</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％の減</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福祉政策の充実や地域的特性により、扶助費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抑制は困難な状況であるが、</a:t>
          </a:r>
          <a:r>
            <a:rPr lang="ja-JP" altLang="en-US" sz="1100" b="0" i="0" baseline="0">
              <a:solidFill>
                <a:schemeClr val="dk1"/>
              </a:solidFill>
              <a:effectLst/>
              <a:latin typeface="+mn-lt"/>
              <a:ea typeface="+mn-ea"/>
              <a:cs typeface="+mn-cs"/>
            </a:rPr>
            <a:t>資格審査等の徹底や事前予防対策の充実、助成費の適正化などを図り、</a:t>
          </a:r>
          <a:r>
            <a:rPr lang="ja-JP" altLang="ja-JP" sz="1100" b="0" i="0" baseline="0">
              <a:solidFill>
                <a:schemeClr val="dk1"/>
              </a:solidFill>
              <a:effectLst/>
              <a:latin typeface="+mn-lt"/>
              <a:ea typeface="+mn-ea"/>
              <a:cs typeface="+mn-cs"/>
            </a:rPr>
            <a:t>抑制に努める。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39915</xdr:rowOff>
    </xdr:to>
    <xdr:cxnSp macro="">
      <xdr:nvCxnSpPr>
        <xdr:cNvPr id="190" name="直線コネクタ 189"/>
        <xdr:cNvCxnSpPr/>
      </xdr:nvCxnSpPr>
      <xdr:spPr>
        <a:xfrm flipV="1">
          <a:off x="3987800" y="9875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124278</xdr:rowOff>
    </xdr:from>
    <xdr:to>
      <xdr:col>5</xdr:col>
      <xdr:colOff>549275</xdr:colOff>
      <xdr:row>58</xdr:row>
      <xdr:rowOff>39915</xdr:rowOff>
    </xdr:to>
    <xdr:cxnSp macro="">
      <xdr:nvCxnSpPr>
        <xdr:cNvPr id="193" name="直線コネクタ 192"/>
        <xdr:cNvCxnSpPr/>
      </xdr:nvCxnSpPr>
      <xdr:spPr>
        <a:xfrm>
          <a:off x="3098800" y="9896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124278</xdr:rowOff>
    </xdr:from>
    <xdr:to>
      <xdr:col>4</xdr:col>
      <xdr:colOff>346075</xdr:colOff>
      <xdr:row>58</xdr:row>
      <xdr:rowOff>29028</xdr:rowOff>
    </xdr:to>
    <xdr:cxnSp macro="">
      <xdr:nvCxnSpPr>
        <xdr:cNvPr id="196" name="直線コネクタ 195"/>
        <xdr:cNvCxnSpPr/>
      </xdr:nvCxnSpPr>
      <xdr:spPr>
        <a:xfrm flipV="1">
          <a:off x="2209800" y="989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80735</xdr:rowOff>
    </xdr:from>
    <xdr:to>
      <xdr:col>3</xdr:col>
      <xdr:colOff>142875</xdr:colOff>
      <xdr:row>58</xdr:row>
      <xdr:rowOff>29028</xdr:rowOff>
    </xdr:to>
    <xdr:cxnSp macro="">
      <xdr:nvCxnSpPr>
        <xdr:cNvPr id="199" name="直線コネクタ 198"/>
        <xdr:cNvCxnSpPr/>
      </xdr:nvCxnSpPr>
      <xdr:spPr>
        <a:xfrm>
          <a:off x="1320800" y="98533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0"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160565</xdr:rowOff>
    </xdr:from>
    <xdr:to>
      <xdr:col>5</xdr:col>
      <xdr:colOff>600075</xdr:colOff>
      <xdr:row>58</xdr:row>
      <xdr:rowOff>90715</xdr:rowOff>
    </xdr:to>
    <xdr:sp macro="" textlink="">
      <xdr:nvSpPr>
        <xdr:cNvPr id="211" name="円/楕円 210"/>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212" name="テキスト ボックス 211"/>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13" name="円/楕円 212"/>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159855</xdr:rowOff>
    </xdr:from>
    <xdr:ext cx="762000" cy="259045"/>
    <xdr:sp macro="" textlink="">
      <xdr:nvSpPr>
        <xdr:cNvPr id="214" name="テキスト ボックス 213"/>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5" name="円/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29935</xdr:rowOff>
    </xdr:from>
    <xdr:to>
      <xdr:col>1</xdr:col>
      <xdr:colOff>676275</xdr:colOff>
      <xdr:row>57</xdr:row>
      <xdr:rowOff>131535</xdr:rowOff>
    </xdr:to>
    <xdr:sp macro="" textlink="">
      <xdr:nvSpPr>
        <xdr:cNvPr id="217" name="円/楕円 216"/>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116312</xdr:rowOff>
    </xdr:from>
    <xdr:ext cx="762000" cy="259045"/>
    <xdr:sp macro="" textlink="">
      <xdr:nvSpPr>
        <xdr:cNvPr id="218" name="テキスト ボックス 217"/>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その他の経費については、繰出金や維持補修費などが類似団体と比較し抑えられていることから、類似団体内平均を下回っている。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今後は、公共施設の老朽化が進み、その維持補修のための経費の増大が懸念されることから、公共施設マネジメントに取り組み、適正規模の公共施設の維持に努めることで経費の抑制を図る。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55</xdr:row>
      <xdr:rowOff>54610</xdr:rowOff>
    </xdr:to>
    <xdr:cxnSp macro="">
      <xdr:nvCxnSpPr>
        <xdr:cNvPr id="251" name="直線コネクタ 250"/>
        <xdr:cNvCxnSpPr/>
      </xdr:nvCxnSpPr>
      <xdr:spPr>
        <a:xfrm>
          <a:off x="15671800" y="9453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24130</xdr:rowOff>
    </xdr:to>
    <xdr:cxnSp macro="">
      <xdr:nvCxnSpPr>
        <xdr:cNvPr id="254" name="直線コネクタ 253"/>
        <xdr:cNvCxnSpPr/>
      </xdr:nvCxnSpPr>
      <xdr:spPr>
        <a:xfrm>
          <a:off x="14782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69850</xdr:rowOff>
    </xdr:to>
    <xdr:cxnSp macro="">
      <xdr:nvCxnSpPr>
        <xdr:cNvPr id="257" name="直線コネクタ 256"/>
        <xdr:cNvCxnSpPr/>
      </xdr:nvCxnSpPr>
      <xdr:spPr>
        <a:xfrm flipV="1">
          <a:off x="13893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69850</xdr:rowOff>
    </xdr:to>
    <xdr:cxnSp macro="">
      <xdr:nvCxnSpPr>
        <xdr:cNvPr id="260" name="直線コネクタ 259"/>
        <xdr:cNvCxnSpPr/>
      </xdr:nvCxnSpPr>
      <xdr:spPr>
        <a:xfrm>
          <a:off x="13004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0" name="円/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72" name="円/楕円 271"/>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73" name="テキスト ボックス 272"/>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4" name="円/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6" name="円/楕円 27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7" name="テキスト ボックス 276"/>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消防、ゴミ処理などの業務を一部事務組合で行っていること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下水道、水道などの公営企業に対する補助が大きいため、類似団体平均を大きく上回っている。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補助費等は増加しているが、経常経費の総額が増加しているため、前年度比</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％の減となっている。</a:t>
          </a:r>
          <a:endParaRPr lang="ja-JP" altLang="ja-JP" sz="1400">
            <a:effectLst/>
          </a:endParaRPr>
        </a:p>
        <a:p>
          <a:pPr rtl="0"/>
          <a:r>
            <a:rPr lang="ja-JP" altLang="ja-JP" sz="1100" b="0" i="0" baseline="0">
              <a:solidFill>
                <a:schemeClr val="dk1"/>
              </a:solidFill>
              <a:effectLst/>
              <a:latin typeface="+mn-lt"/>
              <a:ea typeface="+mn-ea"/>
              <a:cs typeface="+mn-cs"/>
            </a:rPr>
            <a:t>　一部事務組合において</a:t>
          </a:r>
          <a:r>
            <a:rPr lang="ja-JP" altLang="en-US" sz="1100" b="0" i="0" baseline="0">
              <a:solidFill>
                <a:schemeClr val="dk1"/>
              </a:solidFill>
              <a:effectLst/>
              <a:latin typeface="+mn-lt"/>
              <a:ea typeface="+mn-ea"/>
              <a:cs typeface="+mn-cs"/>
            </a:rPr>
            <a:t>は事務事業の見直しにより</a:t>
          </a:r>
          <a:r>
            <a:rPr lang="ja-JP" altLang="ja-JP" sz="1100" b="0" i="0" baseline="0">
              <a:solidFill>
                <a:schemeClr val="dk1"/>
              </a:solidFill>
              <a:effectLst/>
              <a:latin typeface="+mn-lt"/>
              <a:ea typeface="+mn-ea"/>
              <a:cs typeface="+mn-cs"/>
            </a:rPr>
            <a:t>経費節減の徹底を図</a:t>
          </a:r>
          <a:r>
            <a:rPr lang="ja-JP" altLang="en-US" sz="1100" b="0" i="0" baseline="0">
              <a:solidFill>
                <a:schemeClr val="dk1"/>
              </a:solidFill>
              <a:effectLst/>
              <a:latin typeface="+mn-lt"/>
              <a:ea typeface="+mn-ea"/>
              <a:cs typeface="+mn-cs"/>
            </a:rPr>
            <a:t>るとともに、</a:t>
          </a:r>
          <a:r>
            <a:rPr lang="ja-JP" altLang="ja-JP" sz="1100" b="0" i="0" baseline="0">
              <a:solidFill>
                <a:schemeClr val="dk1"/>
              </a:solidFill>
              <a:effectLst/>
              <a:latin typeface="+mn-lt"/>
              <a:ea typeface="+mn-ea"/>
              <a:cs typeface="+mn-cs"/>
            </a:rPr>
            <a:t>公営企業</a:t>
          </a:r>
          <a:r>
            <a:rPr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独立採算制を前提とし</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経営の健全化を促進する</a:t>
          </a:r>
          <a:r>
            <a:rPr lang="ja-JP" altLang="en-US" sz="1100" b="0" i="0" baseline="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所期の目的を達成した補助制度</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見直しを行い、</a:t>
          </a:r>
          <a:r>
            <a:rPr lang="ja-JP" altLang="ja-JP" sz="1100" b="0" i="0" baseline="0">
              <a:solidFill>
                <a:schemeClr val="dk1"/>
              </a:solidFill>
              <a:effectLst/>
              <a:latin typeface="+mn-lt"/>
              <a:ea typeface="+mn-ea"/>
              <a:cs typeface="+mn-cs"/>
            </a:rPr>
            <a:t>補助費等の縮減に努める。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53848</xdr:rowOff>
    </xdr:to>
    <xdr:cxnSp macro="">
      <xdr:nvCxnSpPr>
        <xdr:cNvPr id="309" name="直線コネクタ 308"/>
        <xdr:cNvCxnSpPr/>
      </xdr:nvCxnSpPr>
      <xdr:spPr>
        <a:xfrm flipV="1">
          <a:off x="15671800" y="65140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49276</xdr:rowOff>
    </xdr:from>
    <xdr:to>
      <xdr:col>22</xdr:col>
      <xdr:colOff>565150</xdr:colOff>
      <xdr:row>38</xdr:row>
      <xdr:rowOff>53848</xdr:rowOff>
    </xdr:to>
    <xdr:cxnSp macro="">
      <xdr:nvCxnSpPr>
        <xdr:cNvPr id="312" name="直線コネクタ 311"/>
        <xdr:cNvCxnSpPr/>
      </xdr:nvCxnSpPr>
      <xdr:spPr>
        <a:xfrm>
          <a:off x="14782800" y="6564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38</xdr:row>
      <xdr:rowOff>72136</xdr:rowOff>
    </xdr:to>
    <xdr:cxnSp macro="">
      <xdr:nvCxnSpPr>
        <xdr:cNvPr id="315" name="直線コネクタ 314"/>
        <xdr:cNvCxnSpPr/>
      </xdr:nvCxnSpPr>
      <xdr:spPr>
        <a:xfrm flipV="1">
          <a:off x="13893800" y="65643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72136</xdr:rowOff>
    </xdr:to>
    <xdr:cxnSp macro="">
      <xdr:nvCxnSpPr>
        <xdr:cNvPr id="318" name="直線コネクタ 317"/>
        <xdr:cNvCxnSpPr/>
      </xdr:nvCxnSpPr>
      <xdr:spPr>
        <a:xfrm>
          <a:off x="13004800" y="6550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8" name="円/楕円 327"/>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9"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30" name="円/楕円 329"/>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31" name="テキスト ボックス 330"/>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32" name="円/楕円 331"/>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33" name="テキスト ボックス 332"/>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21336</xdr:rowOff>
    </xdr:from>
    <xdr:to>
      <xdr:col>20</xdr:col>
      <xdr:colOff>209550</xdr:colOff>
      <xdr:row>38</xdr:row>
      <xdr:rowOff>122936</xdr:rowOff>
    </xdr:to>
    <xdr:sp macro="" textlink="">
      <xdr:nvSpPr>
        <xdr:cNvPr id="334" name="円/楕円 333"/>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107713</xdr:rowOff>
    </xdr:from>
    <xdr:ext cx="762000" cy="259045"/>
    <xdr:sp macro="" textlink="">
      <xdr:nvSpPr>
        <xdr:cNvPr id="335" name="テキスト ボックス 334"/>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地方債残高は増加傾向にある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地方債金利が低水準で推移していることにより、公債費は</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％の減となっている。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北陸新幹線整備事業などが本格化することによりある程度の地方債の発行が見込まれるため、後年度の財政負担が過重にならないよう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金利水準の動向</a:t>
          </a:r>
          <a:r>
            <a:rPr lang="ja-JP" altLang="en-US" sz="1100" b="0" i="0" baseline="0">
              <a:solidFill>
                <a:schemeClr val="dk1"/>
              </a:solidFill>
              <a:effectLst/>
              <a:latin typeface="+mn-lt"/>
              <a:ea typeface="+mn-ea"/>
              <a:cs typeface="+mn-cs"/>
            </a:rPr>
            <a:t>を注視しながら地方債発行の抑制に努める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100330</xdr:rowOff>
    </xdr:to>
    <xdr:cxnSp macro="">
      <xdr:nvCxnSpPr>
        <xdr:cNvPr id="370" name="直線コネクタ 369"/>
        <xdr:cNvCxnSpPr/>
      </xdr:nvCxnSpPr>
      <xdr:spPr>
        <a:xfrm flipV="1">
          <a:off x="3987800" y="128371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100330</xdr:rowOff>
    </xdr:to>
    <xdr:cxnSp macro="">
      <xdr:nvCxnSpPr>
        <xdr:cNvPr id="373" name="直線コネクタ 372"/>
        <xdr:cNvCxnSpPr/>
      </xdr:nvCxnSpPr>
      <xdr:spPr>
        <a:xfrm>
          <a:off x="3098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77470</xdr:rowOff>
    </xdr:to>
    <xdr:cxnSp macro="">
      <xdr:nvCxnSpPr>
        <xdr:cNvPr id="376" name="直線コネクタ 375"/>
        <xdr:cNvCxnSpPr/>
      </xdr:nvCxnSpPr>
      <xdr:spPr>
        <a:xfrm flipV="1">
          <a:off x="2209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77470</xdr:rowOff>
    </xdr:to>
    <xdr:cxnSp macro="">
      <xdr:nvCxnSpPr>
        <xdr:cNvPr id="379" name="直線コネクタ 378"/>
        <xdr:cNvCxnSpPr/>
      </xdr:nvCxnSpPr>
      <xdr:spPr>
        <a:xfrm>
          <a:off x="1320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9" name="円/楕円 388"/>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0"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91" name="円/楕円 390"/>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92" name="テキスト ボックス 391"/>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3" name="円/楕円 392"/>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4" name="テキスト ボックス 393"/>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5" name="円/楕円 394"/>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138447</xdr:rowOff>
    </xdr:from>
    <xdr:ext cx="762000" cy="259045"/>
    <xdr:sp macro="" textlink="">
      <xdr:nvSpPr>
        <xdr:cNvPr id="396" name="テキスト ボックス 395"/>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7" name="円/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8" name="テキスト ボックス 39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物件費は類似団体平均に比較して低くなっているが、扶助費、補助費等が同平均より高くなっている。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これは、消防、ゴミ処理などの業務を一部事務組合で実施していることおよび</a:t>
          </a:r>
          <a:r>
            <a:rPr lang="ja-JP" altLang="en-US" sz="1100" b="0" i="0" baseline="0">
              <a:solidFill>
                <a:schemeClr val="dk1"/>
              </a:solidFill>
              <a:effectLst/>
              <a:latin typeface="+mn-lt"/>
              <a:ea typeface="+mn-ea"/>
              <a:cs typeface="+mn-cs"/>
            </a:rPr>
            <a:t>保育所・幼稚園の認定こども園化</a:t>
          </a:r>
          <a:r>
            <a:rPr lang="ja-JP" altLang="ja-JP" sz="1100" b="0" i="0" baseline="0">
              <a:solidFill>
                <a:schemeClr val="dk1"/>
              </a:solidFill>
              <a:effectLst/>
              <a:latin typeface="+mn-lt"/>
              <a:ea typeface="+mn-ea"/>
              <a:cs typeface="+mn-cs"/>
            </a:rPr>
            <a:t>などによるものであり、「公債費以外」に係る比率として捉えれば、類似団体平均と同等の値となる。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補助費等の割合が減少したため、前年度比</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％の減となっている。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119380</xdr:rowOff>
    </xdr:to>
    <xdr:cxnSp macro="">
      <xdr:nvCxnSpPr>
        <xdr:cNvPr id="431" name="直線コネクタ 430"/>
        <xdr:cNvCxnSpPr/>
      </xdr:nvCxnSpPr>
      <xdr:spPr>
        <a:xfrm flipV="1">
          <a:off x="15671800" y="132295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77</xdr:row>
      <xdr:rowOff>119380</xdr:rowOff>
    </xdr:to>
    <xdr:cxnSp macro="">
      <xdr:nvCxnSpPr>
        <xdr:cNvPr id="434" name="直線コネクタ 433"/>
        <xdr:cNvCxnSpPr/>
      </xdr:nvCxnSpPr>
      <xdr:spPr>
        <a:xfrm>
          <a:off x="14782800" y="132334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119380</xdr:rowOff>
    </xdr:to>
    <xdr:cxnSp macro="">
      <xdr:nvCxnSpPr>
        <xdr:cNvPr id="437" name="直線コネクタ 436"/>
        <xdr:cNvCxnSpPr/>
      </xdr:nvCxnSpPr>
      <xdr:spPr>
        <a:xfrm flipV="1">
          <a:off x="13893800" y="132334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119380</xdr:rowOff>
    </xdr:to>
    <xdr:cxnSp macro="">
      <xdr:nvCxnSpPr>
        <xdr:cNvPr id="440" name="直線コネクタ 439"/>
        <xdr:cNvCxnSpPr/>
      </xdr:nvCxnSpPr>
      <xdr:spPr>
        <a:xfrm>
          <a:off x="13004800" y="131876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50" name="円/楕円 449"/>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51"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68580</xdr:rowOff>
    </xdr:from>
    <xdr:to>
      <xdr:col>22</xdr:col>
      <xdr:colOff>615950</xdr:colOff>
      <xdr:row>77</xdr:row>
      <xdr:rowOff>170180</xdr:rowOff>
    </xdr:to>
    <xdr:sp macro="" textlink="">
      <xdr:nvSpPr>
        <xdr:cNvPr id="452" name="円/楕円 451"/>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53" name="テキスト ボックス 452"/>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4" name="円/楕円 453"/>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5" name="テキスト ボックス 454"/>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68580</xdr:rowOff>
    </xdr:from>
    <xdr:to>
      <xdr:col>20</xdr:col>
      <xdr:colOff>209550</xdr:colOff>
      <xdr:row>77</xdr:row>
      <xdr:rowOff>170180</xdr:rowOff>
    </xdr:to>
    <xdr:sp macro="" textlink="">
      <xdr:nvSpPr>
        <xdr:cNvPr id="456" name="円/楕円 455"/>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154957</xdr:rowOff>
    </xdr:from>
    <xdr:ext cx="762000" cy="259045"/>
    <xdr:sp macro="" textlink="">
      <xdr:nvSpPr>
        <xdr:cNvPr id="457" name="テキスト ボックス 456"/>
        <xdr:cNvSpPr txBox="1"/>
      </xdr:nvSpPr>
      <xdr:spPr>
        <a:xfrm>
          <a:off x="13512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8" name="円/楕円 457"/>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9" name="テキスト ボックス 458"/>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福井県あわら市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120961</xdr:rowOff>
    </xdr:from>
    <xdr:to>
      <xdr:col>4</xdr:col>
      <xdr:colOff>1117600</xdr:colOff>
      <xdr:row>14</xdr:row>
      <xdr:rowOff>122104</xdr:rowOff>
    </xdr:to>
    <xdr:cxnSp macro="">
      <xdr:nvCxnSpPr>
        <xdr:cNvPr id="50" name="直線コネクタ 49"/>
        <xdr:cNvCxnSpPr/>
      </xdr:nvCxnSpPr>
      <xdr:spPr bwMode="auto">
        <a:xfrm flipV="1">
          <a:off x="5003800" y="2568886"/>
          <a:ext cx="6477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122104</xdr:rowOff>
    </xdr:from>
    <xdr:to>
      <xdr:col>4</xdr:col>
      <xdr:colOff>469900</xdr:colOff>
      <xdr:row>15</xdr:row>
      <xdr:rowOff>5137</xdr:rowOff>
    </xdr:to>
    <xdr:cxnSp macro="">
      <xdr:nvCxnSpPr>
        <xdr:cNvPr id="53" name="直線コネクタ 52"/>
        <xdr:cNvCxnSpPr/>
      </xdr:nvCxnSpPr>
      <xdr:spPr bwMode="auto">
        <a:xfrm flipV="1">
          <a:off x="4305300" y="2570029"/>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5137</xdr:rowOff>
    </xdr:from>
    <xdr:to>
      <xdr:col>3</xdr:col>
      <xdr:colOff>904875</xdr:colOff>
      <xdr:row>15</xdr:row>
      <xdr:rowOff>28721</xdr:rowOff>
    </xdr:to>
    <xdr:cxnSp macro="">
      <xdr:nvCxnSpPr>
        <xdr:cNvPr id="56" name="直線コネクタ 55"/>
        <xdr:cNvCxnSpPr/>
      </xdr:nvCxnSpPr>
      <xdr:spPr bwMode="auto">
        <a:xfrm flipV="1">
          <a:off x="3606800" y="2624512"/>
          <a:ext cx="6985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5613</xdr:rowOff>
    </xdr:from>
    <xdr:to>
      <xdr:col>3</xdr:col>
      <xdr:colOff>206375</xdr:colOff>
      <xdr:row>15</xdr:row>
      <xdr:rowOff>28721</xdr:rowOff>
    </xdr:to>
    <xdr:cxnSp macro="">
      <xdr:nvCxnSpPr>
        <xdr:cNvPr id="59" name="直線コネクタ 58"/>
        <xdr:cNvCxnSpPr/>
      </xdr:nvCxnSpPr>
      <xdr:spPr bwMode="auto">
        <a:xfrm>
          <a:off x="2908300" y="2624988"/>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70161</xdr:rowOff>
    </xdr:from>
    <xdr:to>
      <xdr:col>5</xdr:col>
      <xdr:colOff>34925</xdr:colOff>
      <xdr:row>15</xdr:row>
      <xdr:rowOff>311</xdr:rowOff>
    </xdr:to>
    <xdr:sp macro="" textlink="">
      <xdr:nvSpPr>
        <xdr:cNvPr id="69" name="円/楕円 68"/>
        <xdr:cNvSpPr/>
      </xdr:nvSpPr>
      <xdr:spPr bwMode="auto">
        <a:xfrm>
          <a:off x="5600700" y="251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86688</xdr:rowOff>
    </xdr:from>
    <xdr:ext cx="762000" cy="259045"/>
    <xdr:sp macro="" textlink="">
      <xdr:nvSpPr>
        <xdr:cNvPr id="70" name="人口1人当たり決算額の推移該当値テキスト130"/>
        <xdr:cNvSpPr txBox="1"/>
      </xdr:nvSpPr>
      <xdr:spPr>
        <a:xfrm>
          <a:off x="5740400" y="236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91,817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71304</xdr:rowOff>
    </xdr:from>
    <xdr:to>
      <xdr:col>4</xdr:col>
      <xdr:colOff>520700</xdr:colOff>
      <xdr:row>15</xdr:row>
      <xdr:rowOff>1454</xdr:rowOff>
    </xdr:to>
    <xdr:sp macro="" textlink="">
      <xdr:nvSpPr>
        <xdr:cNvPr id="71" name="円/楕円 70"/>
        <xdr:cNvSpPr/>
      </xdr:nvSpPr>
      <xdr:spPr bwMode="auto">
        <a:xfrm>
          <a:off x="4953000" y="251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157681</xdr:rowOff>
    </xdr:from>
    <xdr:ext cx="736600" cy="259045"/>
    <xdr:sp macro="" textlink="">
      <xdr:nvSpPr>
        <xdr:cNvPr id="72" name="テキスト ボックス 71"/>
        <xdr:cNvSpPr txBox="1"/>
      </xdr:nvSpPr>
      <xdr:spPr>
        <a:xfrm>
          <a:off x="4622800" y="2605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91,757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125787</xdr:rowOff>
    </xdr:from>
    <xdr:to>
      <xdr:col>3</xdr:col>
      <xdr:colOff>955675</xdr:colOff>
      <xdr:row>15</xdr:row>
      <xdr:rowOff>55937</xdr:rowOff>
    </xdr:to>
    <xdr:sp macro="" textlink="">
      <xdr:nvSpPr>
        <xdr:cNvPr id="73" name="円/楕円 72"/>
        <xdr:cNvSpPr/>
      </xdr:nvSpPr>
      <xdr:spPr bwMode="auto">
        <a:xfrm>
          <a:off x="4254500" y="257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40714</xdr:rowOff>
    </xdr:from>
    <xdr:ext cx="762000" cy="259045"/>
    <xdr:sp macro="" textlink="">
      <xdr:nvSpPr>
        <xdr:cNvPr id="74" name="テキスト ボックス 73"/>
        <xdr:cNvSpPr txBox="1"/>
      </xdr:nvSpPr>
      <xdr:spPr>
        <a:xfrm>
          <a:off x="3924300" y="26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88,897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149371</xdr:rowOff>
    </xdr:from>
    <xdr:to>
      <xdr:col>3</xdr:col>
      <xdr:colOff>257175</xdr:colOff>
      <xdr:row>15</xdr:row>
      <xdr:rowOff>79521</xdr:rowOff>
    </xdr:to>
    <xdr:sp macro="" textlink="">
      <xdr:nvSpPr>
        <xdr:cNvPr id="75" name="円/楕円 74"/>
        <xdr:cNvSpPr/>
      </xdr:nvSpPr>
      <xdr:spPr bwMode="auto">
        <a:xfrm>
          <a:off x="3556000" y="259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64298</xdr:rowOff>
    </xdr:from>
    <xdr:ext cx="762000" cy="259045"/>
    <xdr:sp macro="" textlink="">
      <xdr:nvSpPr>
        <xdr:cNvPr id="76" name="テキスト ボックス 75"/>
        <xdr:cNvSpPr txBox="1"/>
      </xdr:nvSpPr>
      <xdr:spPr>
        <a:xfrm>
          <a:off x="3225800" y="268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87,659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126263</xdr:rowOff>
    </xdr:from>
    <xdr:to>
      <xdr:col>2</xdr:col>
      <xdr:colOff>692150</xdr:colOff>
      <xdr:row>15</xdr:row>
      <xdr:rowOff>56413</xdr:rowOff>
    </xdr:to>
    <xdr:sp macro="" textlink="">
      <xdr:nvSpPr>
        <xdr:cNvPr id="77" name="円/楕円 76"/>
        <xdr:cNvSpPr/>
      </xdr:nvSpPr>
      <xdr:spPr bwMode="auto">
        <a:xfrm>
          <a:off x="2857500" y="2574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41190</xdr:rowOff>
    </xdr:from>
    <xdr:ext cx="762000" cy="259045"/>
    <xdr:sp macro="" textlink="">
      <xdr:nvSpPr>
        <xdr:cNvPr id="78" name="テキスト ボックス 77"/>
        <xdr:cNvSpPr txBox="1"/>
      </xdr:nvSpPr>
      <xdr:spPr>
        <a:xfrm>
          <a:off x="2527300" y="26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12145</xdr:rowOff>
    </xdr:from>
    <xdr:to>
      <xdr:col>4</xdr:col>
      <xdr:colOff>1117600</xdr:colOff>
      <xdr:row>36</xdr:row>
      <xdr:rowOff>96727</xdr:rowOff>
    </xdr:to>
    <xdr:cxnSp macro="">
      <xdr:nvCxnSpPr>
        <xdr:cNvPr id="114" name="直線コネクタ 113"/>
        <xdr:cNvCxnSpPr/>
      </xdr:nvCxnSpPr>
      <xdr:spPr bwMode="auto">
        <a:xfrm>
          <a:off x="5003800" y="6965395"/>
          <a:ext cx="647700" cy="8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249399</xdr:rowOff>
    </xdr:from>
    <xdr:to>
      <xdr:col>4</xdr:col>
      <xdr:colOff>469900</xdr:colOff>
      <xdr:row>36</xdr:row>
      <xdr:rowOff>12145</xdr:rowOff>
    </xdr:to>
    <xdr:cxnSp macro="">
      <xdr:nvCxnSpPr>
        <xdr:cNvPr id="117" name="直線コネクタ 116"/>
        <xdr:cNvCxnSpPr/>
      </xdr:nvCxnSpPr>
      <xdr:spPr bwMode="auto">
        <a:xfrm>
          <a:off x="4305300" y="6859749"/>
          <a:ext cx="698500" cy="10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111978</xdr:rowOff>
    </xdr:from>
    <xdr:to>
      <xdr:col>3</xdr:col>
      <xdr:colOff>904875</xdr:colOff>
      <xdr:row>35</xdr:row>
      <xdr:rowOff>249399</xdr:rowOff>
    </xdr:to>
    <xdr:cxnSp macro="">
      <xdr:nvCxnSpPr>
        <xdr:cNvPr id="120" name="直線コネクタ 119"/>
        <xdr:cNvCxnSpPr/>
      </xdr:nvCxnSpPr>
      <xdr:spPr bwMode="auto">
        <a:xfrm>
          <a:off x="3606800" y="6722328"/>
          <a:ext cx="698500" cy="137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111716</xdr:rowOff>
    </xdr:from>
    <xdr:to>
      <xdr:col>3</xdr:col>
      <xdr:colOff>206375</xdr:colOff>
      <xdr:row>35</xdr:row>
      <xdr:rowOff>111978</xdr:rowOff>
    </xdr:to>
    <xdr:cxnSp macro="">
      <xdr:nvCxnSpPr>
        <xdr:cNvPr id="123" name="直線コネクタ 122"/>
        <xdr:cNvCxnSpPr/>
      </xdr:nvCxnSpPr>
      <xdr:spPr bwMode="auto">
        <a:xfrm>
          <a:off x="2908300" y="6722066"/>
          <a:ext cx="698500" cy="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45927</xdr:rowOff>
    </xdr:from>
    <xdr:to>
      <xdr:col>5</xdr:col>
      <xdr:colOff>34925</xdr:colOff>
      <xdr:row>36</xdr:row>
      <xdr:rowOff>147527</xdr:rowOff>
    </xdr:to>
    <xdr:sp macro="" textlink="">
      <xdr:nvSpPr>
        <xdr:cNvPr id="133" name="円/楕円 132"/>
        <xdr:cNvSpPr/>
      </xdr:nvSpPr>
      <xdr:spPr bwMode="auto">
        <a:xfrm>
          <a:off x="5600700" y="699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18004</xdr:rowOff>
    </xdr:from>
    <xdr:ext cx="762000" cy="259045"/>
    <xdr:sp macro="" textlink="">
      <xdr:nvSpPr>
        <xdr:cNvPr id="134" name="人口1人当たり決算額の推移該当値テキスト445"/>
        <xdr:cNvSpPr txBox="1"/>
      </xdr:nvSpPr>
      <xdr:spPr>
        <a:xfrm>
          <a:off x="5740400" y="697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304245</xdr:rowOff>
    </xdr:from>
    <xdr:to>
      <xdr:col>4</xdr:col>
      <xdr:colOff>520700</xdr:colOff>
      <xdr:row>36</xdr:row>
      <xdr:rowOff>62945</xdr:rowOff>
    </xdr:to>
    <xdr:sp macro="" textlink="">
      <xdr:nvSpPr>
        <xdr:cNvPr id="135" name="円/楕円 134"/>
        <xdr:cNvSpPr/>
      </xdr:nvSpPr>
      <xdr:spPr bwMode="auto">
        <a:xfrm>
          <a:off x="4953000" y="691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47722</xdr:rowOff>
    </xdr:from>
    <xdr:ext cx="736600" cy="259045"/>
    <xdr:sp macro="" textlink="">
      <xdr:nvSpPr>
        <xdr:cNvPr id="136" name="テキスト ボックス 135"/>
        <xdr:cNvSpPr txBox="1"/>
      </xdr:nvSpPr>
      <xdr:spPr>
        <a:xfrm>
          <a:off x="4622800" y="700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198599</xdr:rowOff>
    </xdr:from>
    <xdr:to>
      <xdr:col>3</xdr:col>
      <xdr:colOff>955675</xdr:colOff>
      <xdr:row>35</xdr:row>
      <xdr:rowOff>300199</xdr:rowOff>
    </xdr:to>
    <xdr:sp macro="" textlink="">
      <xdr:nvSpPr>
        <xdr:cNvPr id="137" name="円/楕円 136"/>
        <xdr:cNvSpPr/>
      </xdr:nvSpPr>
      <xdr:spPr bwMode="auto">
        <a:xfrm>
          <a:off x="4254500" y="680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284976</xdr:rowOff>
    </xdr:from>
    <xdr:ext cx="762000" cy="259045"/>
    <xdr:sp macro="" textlink="">
      <xdr:nvSpPr>
        <xdr:cNvPr id="138" name="テキスト ボックス 137"/>
        <xdr:cNvSpPr txBox="1"/>
      </xdr:nvSpPr>
      <xdr:spPr>
        <a:xfrm>
          <a:off x="3924300" y="689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61178</xdr:rowOff>
    </xdr:from>
    <xdr:to>
      <xdr:col>3</xdr:col>
      <xdr:colOff>257175</xdr:colOff>
      <xdr:row>35</xdr:row>
      <xdr:rowOff>162778</xdr:rowOff>
    </xdr:to>
    <xdr:sp macro="" textlink="">
      <xdr:nvSpPr>
        <xdr:cNvPr id="139" name="円/楕円 138"/>
        <xdr:cNvSpPr/>
      </xdr:nvSpPr>
      <xdr:spPr bwMode="auto">
        <a:xfrm>
          <a:off x="3556000" y="667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147555</xdr:rowOff>
    </xdr:from>
    <xdr:ext cx="762000" cy="259045"/>
    <xdr:sp macro="" textlink="">
      <xdr:nvSpPr>
        <xdr:cNvPr id="140" name="テキスト ボックス 139"/>
        <xdr:cNvSpPr txBox="1"/>
      </xdr:nvSpPr>
      <xdr:spPr>
        <a:xfrm>
          <a:off x="3225800" y="675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60916</xdr:rowOff>
    </xdr:from>
    <xdr:to>
      <xdr:col>2</xdr:col>
      <xdr:colOff>692150</xdr:colOff>
      <xdr:row>35</xdr:row>
      <xdr:rowOff>162516</xdr:rowOff>
    </xdr:to>
    <xdr:sp macro="" textlink="">
      <xdr:nvSpPr>
        <xdr:cNvPr id="141" name="円/楕円 140"/>
        <xdr:cNvSpPr/>
      </xdr:nvSpPr>
      <xdr:spPr bwMode="auto">
        <a:xfrm>
          <a:off x="2857500" y="667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147293</xdr:rowOff>
    </xdr:from>
    <xdr:ext cx="762000" cy="259045"/>
    <xdr:sp macro="" textlink="">
      <xdr:nvSpPr>
        <xdr:cNvPr id="142" name="テキスト ボックス 141"/>
        <xdr:cNvSpPr txBox="1"/>
      </xdr:nvSpPr>
      <xdr:spPr>
        <a:xfrm>
          <a:off x="2527300" y="6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29,095
28,792
116.98
15,369,985
14,337,305
960,421
8,505,595
17,422,726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133985</xdr:rowOff>
    </xdr:from>
    <xdr:to>
      <xdr:col>6</xdr:col>
      <xdr:colOff>511175</xdr:colOff>
      <xdr:row>35</xdr:row>
      <xdr:rowOff>146977</xdr:rowOff>
    </xdr:to>
    <xdr:cxnSp macro="">
      <xdr:nvCxnSpPr>
        <xdr:cNvPr id="61" name="直線コネクタ 60"/>
        <xdr:cNvCxnSpPr/>
      </xdr:nvCxnSpPr>
      <xdr:spPr>
        <a:xfrm flipV="1">
          <a:off x="3797300" y="6134735"/>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146977</xdr:rowOff>
    </xdr:from>
    <xdr:to>
      <xdr:col>5</xdr:col>
      <xdr:colOff>358775</xdr:colOff>
      <xdr:row>35</xdr:row>
      <xdr:rowOff>158255</xdr:rowOff>
    </xdr:to>
    <xdr:cxnSp macro="">
      <xdr:nvCxnSpPr>
        <xdr:cNvPr id="64" name="直線コネクタ 63"/>
        <xdr:cNvCxnSpPr/>
      </xdr:nvCxnSpPr>
      <xdr:spPr>
        <a:xfrm flipV="1">
          <a:off x="2908300" y="614772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158255</xdr:rowOff>
    </xdr:from>
    <xdr:to>
      <xdr:col>4</xdr:col>
      <xdr:colOff>155575</xdr:colOff>
      <xdr:row>36</xdr:row>
      <xdr:rowOff>28486</xdr:rowOff>
    </xdr:to>
    <xdr:cxnSp macro="">
      <xdr:nvCxnSpPr>
        <xdr:cNvPr id="67" name="直線コネクタ 66"/>
        <xdr:cNvCxnSpPr/>
      </xdr:nvCxnSpPr>
      <xdr:spPr>
        <a:xfrm flipV="1">
          <a:off x="2019300" y="6159005"/>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116173</xdr:rowOff>
    </xdr:from>
    <xdr:to>
      <xdr:col>2</xdr:col>
      <xdr:colOff>638175</xdr:colOff>
      <xdr:row>36</xdr:row>
      <xdr:rowOff>28486</xdr:rowOff>
    </xdr:to>
    <xdr:cxnSp macro="">
      <xdr:nvCxnSpPr>
        <xdr:cNvPr id="70" name="直線コネクタ 69"/>
        <xdr:cNvCxnSpPr/>
      </xdr:nvCxnSpPr>
      <xdr:spPr>
        <a:xfrm>
          <a:off x="1130300" y="6116923"/>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83185</xdr:rowOff>
    </xdr:from>
    <xdr:to>
      <xdr:col>6</xdr:col>
      <xdr:colOff>561975</xdr:colOff>
      <xdr:row>36</xdr:row>
      <xdr:rowOff>13335</xdr:rowOff>
    </xdr:to>
    <xdr:sp macro="" textlink="">
      <xdr:nvSpPr>
        <xdr:cNvPr id="80" name="円/楕円 79"/>
        <xdr:cNvSpPr/>
      </xdr:nvSpPr>
      <xdr:spPr>
        <a:xfrm>
          <a:off x="45847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61612</xdr:rowOff>
    </xdr:from>
    <xdr:ext cx="534377" cy="259045"/>
    <xdr:sp macro="" textlink="">
      <xdr:nvSpPr>
        <xdr:cNvPr id="81" name="人件費該当値テキスト"/>
        <xdr:cNvSpPr txBox="1"/>
      </xdr:nvSpPr>
      <xdr:spPr>
        <a:xfrm>
          <a:off x="4686300" y="60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96177</xdr:rowOff>
    </xdr:from>
    <xdr:to>
      <xdr:col>5</xdr:col>
      <xdr:colOff>409575</xdr:colOff>
      <xdr:row>36</xdr:row>
      <xdr:rowOff>26327</xdr:rowOff>
    </xdr:to>
    <xdr:sp macro="" textlink="">
      <xdr:nvSpPr>
        <xdr:cNvPr id="82" name="円/楕円 81"/>
        <xdr:cNvSpPr/>
      </xdr:nvSpPr>
      <xdr:spPr>
        <a:xfrm>
          <a:off x="3746500" y="60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17454</xdr:rowOff>
    </xdr:from>
    <xdr:ext cx="534377" cy="259045"/>
    <xdr:sp macro="" textlink="">
      <xdr:nvSpPr>
        <xdr:cNvPr id="83" name="テキスト ボックス 82"/>
        <xdr:cNvSpPr txBox="1"/>
      </xdr:nvSpPr>
      <xdr:spPr>
        <a:xfrm>
          <a:off x="3530111" y="618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107455</xdr:rowOff>
    </xdr:from>
    <xdr:to>
      <xdr:col>4</xdr:col>
      <xdr:colOff>206375</xdr:colOff>
      <xdr:row>36</xdr:row>
      <xdr:rowOff>37605</xdr:rowOff>
    </xdr:to>
    <xdr:sp macro="" textlink="">
      <xdr:nvSpPr>
        <xdr:cNvPr id="84" name="円/楕円 83"/>
        <xdr:cNvSpPr/>
      </xdr:nvSpPr>
      <xdr:spPr>
        <a:xfrm>
          <a:off x="2857500" y="61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28732</xdr:rowOff>
    </xdr:from>
    <xdr:ext cx="534377" cy="259045"/>
    <xdr:sp macro="" textlink="">
      <xdr:nvSpPr>
        <xdr:cNvPr id="85" name="テキスト ボックス 84"/>
        <xdr:cNvSpPr txBox="1"/>
      </xdr:nvSpPr>
      <xdr:spPr>
        <a:xfrm>
          <a:off x="2641111" y="62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149136</xdr:rowOff>
    </xdr:from>
    <xdr:to>
      <xdr:col>3</xdr:col>
      <xdr:colOff>3175</xdr:colOff>
      <xdr:row>36</xdr:row>
      <xdr:rowOff>79286</xdr:rowOff>
    </xdr:to>
    <xdr:sp macro="" textlink="">
      <xdr:nvSpPr>
        <xdr:cNvPr id="86" name="円/楕円 85"/>
        <xdr:cNvSpPr/>
      </xdr:nvSpPr>
      <xdr:spPr>
        <a:xfrm>
          <a:off x="1968500" y="61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70413</xdr:rowOff>
    </xdr:from>
    <xdr:ext cx="534377" cy="259045"/>
    <xdr:sp macro="" textlink="">
      <xdr:nvSpPr>
        <xdr:cNvPr id="87" name="テキスト ボックス 86"/>
        <xdr:cNvSpPr txBox="1"/>
      </xdr:nvSpPr>
      <xdr:spPr>
        <a:xfrm>
          <a:off x="1752111" y="62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65373</xdr:rowOff>
    </xdr:from>
    <xdr:to>
      <xdr:col>1</xdr:col>
      <xdr:colOff>485775</xdr:colOff>
      <xdr:row>35</xdr:row>
      <xdr:rowOff>166973</xdr:rowOff>
    </xdr:to>
    <xdr:sp macro="" textlink="">
      <xdr:nvSpPr>
        <xdr:cNvPr id="88" name="円/楕円 87"/>
        <xdr:cNvSpPr/>
      </xdr:nvSpPr>
      <xdr:spPr>
        <a:xfrm>
          <a:off x="1079500" y="606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158100</xdr:rowOff>
    </xdr:from>
    <xdr:ext cx="534377" cy="259045"/>
    <xdr:sp macro="" textlink="">
      <xdr:nvSpPr>
        <xdr:cNvPr id="89" name="テキスト ボックス 88"/>
        <xdr:cNvSpPr txBox="1"/>
      </xdr:nvSpPr>
      <xdr:spPr>
        <a:xfrm>
          <a:off x="863111" y="6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152848</xdr:rowOff>
    </xdr:from>
    <xdr:to>
      <xdr:col>6</xdr:col>
      <xdr:colOff>511175</xdr:colOff>
      <xdr:row>58</xdr:row>
      <xdr:rowOff>2673</xdr:rowOff>
    </xdr:to>
    <xdr:cxnSp macro="">
      <xdr:nvCxnSpPr>
        <xdr:cNvPr id="118" name="直線コネクタ 117"/>
        <xdr:cNvCxnSpPr/>
      </xdr:nvCxnSpPr>
      <xdr:spPr>
        <a:xfrm flipV="1">
          <a:off x="3797300" y="9925498"/>
          <a:ext cx="8382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2673</xdr:rowOff>
    </xdr:from>
    <xdr:to>
      <xdr:col>5</xdr:col>
      <xdr:colOff>358775</xdr:colOff>
      <xdr:row>58</xdr:row>
      <xdr:rowOff>11654</xdr:rowOff>
    </xdr:to>
    <xdr:cxnSp macro="">
      <xdr:nvCxnSpPr>
        <xdr:cNvPr id="121" name="直線コネクタ 120"/>
        <xdr:cNvCxnSpPr/>
      </xdr:nvCxnSpPr>
      <xdr:spPr>
        <a:xfrm flipV="1">
          <a:off x="2908300" y="99467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11654</xdr:rowOff>
    </xdr:from>
    <xdr:to>
      <xdr:col>4</xdr:col>
      <xdr:colOff>155575</xdr:colOff>
      <xdr:row>58</xdr:row>
      <xdr:rowOff>31390</xdr:rowOff>
    </xdr:to>
    <xdr:cxnSp macro="">
      <xdr:nvCxnSpPr>
        <xdr:cNvPr id="124" name="直線コネクタ 123"/>
        <xdr:cNvCxnSpPr/>
      </xdr:nvCxnSpPr>
      <xdr:spPr>
        <a:xfrm flipV="1">
          <a:off x="2019300" y="9955754"/>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25686</xdr:rowOff>
    </xdr:from>
    <xdr:to>
      <xdr:col>2</xdr:col>
      <xdr:colOff>638175</xdr:colOff>
      <xdr:row>58</xdr:row>
      <xdr:rowOff>31390</xdr:rowOff>
    </xdr:to>
    <xdr:cxnSp macro="">
      <xdr:nvCxnSpPr>
        <xdr:cNvPr id="127" name="直線コネクタ 126"/>
        <xdr:cNvCxnSpPr/>
      </xdr:nvCxnSpPr>
      <xdr:spPr>
        <a:xfrm>
          <a:off x="1130300" y="9969786"/>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102048</xdr:rowOff>
    </xdr:from>
    <xdr:to>
      <xdr:col>6</xdr:col>
      <xdr:colOff>561975</xdr:colOff>
      <xdr:row>58</xdr:row>
      <xdr:rowOff>32198</xdr:rowOff>
    </xdr:to>
    <xdr:sp macro="" textlink="">
      <xdr:nvSpPr>
        <xdr:cNvPr id="137" name="円/楕円 136"/>
        <xdr:cNvSpPr/>
      </xdr:nvSpPr>
      <xdr:spPr>
        <a:xfrm>
          <a:off x="4584700" y="98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123323</xdr:rowOff>
    </xdr:from>
    <xdr:to>
      <xdr:col>5</xdr:col>
      <xdr:colOff>409575</xdr:colOff>
      <xdr:row>58</xdr:row>
      <xdr:rowOff>53473</xdr:rowOff>
    </xdr:to>
    <xdr:sp macro="" textlink="">
      <xdr:nvSpPr>
        <xdr:cNvPr id="139" name="円/楕円 138"/>
        <xdr:cNvSpPr/>
      </xdr:nvSpPr>
      <xdr:spPr>
        <a:xfrm>
          <a:off x="3746500" y="98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44600</xdr:rowOff>
    </xdr:from>
    <xdr:ext cx="534377" cy="259045"/>
    <xdr:sp macro="" textlink="">
      <xdr:nvSpPr>
        <xdr:cNvPr id="140" name="テキスト ボックス 139"/>
        <xdr:cNvSpPr txBox="1"/>
      </xdr:nvSpPr>
      <xdr:spPr>
        <a:xfrm>
          <a:off x="3530111" y="99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132304</xdr:rowOff>
    </xdr:from>
    <xdr:to>
      <xdr:col>4</xdr:col>
      <xdr:colOff>206375</xdr:colOff>
      <xdr:row>58</xdr:row>
      <xdr:rowOff>62454</xdr:rowOff>
    </xdr:to>
    <xdr:sp macro="" textlink="">
      <xdr:nvSpPr>
        <xdr:cNvPr id="141" name="円/楕円 140"/>
        <xdr:cNvSpPr/>
      </xdr:nvSpPr>
      <xdr:spPr>
        <a:xfrm>
          <a:off x="2857500" y="99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53581</xdr:rowOff>
    </xdr:from>
    <xdr:ext cx="534377" cy="259045"/>
    <xdr:sp macro="" textlink="">
      <xdr:nvSpPr>
        <xdr:cNvPr id="142" name="テキスト ボックス 141"/>
        <xdr:cNvSpPr txBox="1"/>
      </xdr:nvSpPr>
      <xdr:spPr>
        <a:xfrm>
          <a:off x="2641111" y="99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152040</xdr:rowOff>
    </xdr:from>
    <xdr:to>
      <xdr:col>3</xdr:col>
      <xdr:colOff>3175</xdr:colOff>
      <xdr:row>58</xdr:row>
      <xdr:rowOff>82190</xdr:rowOff>
    </xdr:to>
    <xdr:sp macro="" textlink="">
      <xdr:nvSpPr>
        <xdr:cNvPr id="143" name="円/楕円 142"/>
        <xdr:cNvSpPr/>
      </xdr:nvSpPr>
      <xdr:spPr>
        <a:xfrm>
          <a:off x="1968500" y="99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73317</xdr:rowOff>
    </xdr:from>
    <xdr:ext cx="534377" cy="259045"/>
    <xdr:sp macro="" textlink="">
      <xdr:nvSpPr>
        <xdr:cNvPr id="144" name="テキスト ボックス 143"/>
        <xdr:cNvSpPr txBox="1"/>
      </xdr:nvSpPr>
      <xdr:spPr>
        <a:xfrm>
          <a:off x="1752111" y="100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146336</xdr:rowOff>
    </xdr:from>
    <xdr:to>
      <xdr:col>1</xdr:col>
      <xdr:colOff>485775</xdr:colOff>
      <xdr:row>58</xdr:row>
      <xdr:rowOff>76486</xdr:rowOff>
    </xdr:to>
    <xdr:sp macro="" textlink="">
      <xdr:nvSpPr>
        <xdr:cNvPr id="145" name="円/楕円 144"/>
        <xdr:cNvSpPr/>
      </xdr:nvSpPr>
      <xdr:spPr>
        <a:xfrm>
          <a:off x="1079500" y="99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67613</xdr:rowOff>
    </xdr:from>
    <xdr:ext cx="534377" cy="259045"/>
    <xdr:sp macro="" textlink="">
      <xdr:nvSpPr>
        <xdr:cNvPr id="146" name="テキスト ボックス 145"/>
        <xdr:cNvSpPr txBox="1"/>
      </xdr:nvSpPr>
      <xdr:spPr>
        <a:xfrm>
          <a:off x="863111" y="1001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151130</xdr:rowOff>
    </xdr:from>
    <xdr:to>
      <xdr:col>6</xdr:col>
      <xdr:colOff>511175</xdr:colOff>
      <xdr:row>78</xdr:row>
      <xdr:rowOff>26498</xdr:rowOff>
    </xdr:to>
    <xdr:cxnSp macro="">
      <xdr:nvCxnSpPr>
        <xdr:cNvPr id="173" name="直線コネクタ 172"/>
        <xdr:cNvCxnSpPr/>
      </xdr:nvCxnSpPr>
      <xdr:spPr>
        <a:xfrm flipV="1">
          <a:off x="3797300" y="13352780"/>
          <a:ext cx="8382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26498</xdr:rowOff>
    </xdr:from>
    <xdr:to>
      <xdr:col>5</xdr:col>
      <xdr:colOff>358775</xdr:colOff>
      <xdr:row>78</xdr:row>
      <xdr:rowOff>31984</xdr:rowOff>
    </xdr:to>
    <xdr:cxnSp macro="">
      <xdr:nvCxnSpPr>
        <xdr:cNvPr id="176" name="直線コネクタ 175"/>
        <xdr:cNvCxnSpPr/>
      </xdr:nvCxnSpPr>
      <xdr:spPr>
        <a:xfrm flipV="1">
          <a:off x="2908300" y="1339959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31984</xdr:rowOff>
    </xdr:from>
    <xdr:to>
      <xdr:col>4</xdr:col>
      <xdr:colOff>155575</xdr:colOff>
      <xdr:row>78</xdr:row>
      <xdr:rowOff>37928</xdr:rowOff>
    </xdr:to>
    <xdr:cxnSp macro="">
      <xdr:nvCxnSpPr>
        <xdr:cNvPr id="179" name="直線コネクタ 178"/>
        <xdr:cNvCxnSpPr/>
      </xdr:nvCxnSpPr>
      <xdr:spPr>
        <a:xfrm flipV="1">
          <a:off x="2019300" y="1340508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36692</xdr:rowOff>
    </xdr:from>
    <xdr:to>
      <xdr:col>2</xdr:col>
      <xdr:colOff>638175</xdr:colOff>
      <xdr:row>78</xdr:row>
      <xdr:rowOff>37928</xdr:rowOff>
    </xdr:to>
    <xdr:cxnSp macro="">
      <xdr:nvCxnSpPr>
        <xdr:cNvPr id="182" name="直線コネクタ 181"/>
        <xdr:cNvCxnSpPr/>
      </xdr:nvCxnSpPr>
      <xdr:spPr>
        <a:xfrm>
          <a:off x="1130300" y="13409792"/>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100330</xdr:rowOff>
    </xdr:from>
    <xdr:to>
      <xdr:col>6</xdr:col>
      <xdr:colOff>561975</xdr:colOff>
      <xdr:row>78</xdr:row>
      <xdr:rowOff>30480</xdr:rowOff>
    </xdr:to>
    <xdr:sp macro="" textlink="">
      <xdr:nvSpPr>
        <xdr:cNvPr id="192" name="円/楕円 191"/>
        <xdr:cNvSpPr/>
      </xdr:nvSpPr>
      <xdr:spPr>
        <a:xfrm>
          <a:off x="45847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78757</xdr:rowOff>
    </xdr:from>
    <xdr:ext cx="469744" cy="259045"/>
    <xdr:sp macro="" textlink="">
      <xdr:nvSpPr>
        <xdr:cNvPr id="193" name="維持補修費該当値テキスト"/>
        <xdr:cNvSpPr txBox="1"/>
      </xdr:nvSpPr>
      <xdr:spPr>
        <a:xfrm>
          <a:off x="4686300" y="132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147148</xdr:rowOff>
    </xdr:from>
    <xdr:to>
      <xdr:col>5</xdr:col>
      <xdr:colOff>409575</xdr:colOff>
      <xdr:row>78</xdr:row>
      <xdr:rowOff>77298</xdr:rowOff>
    </xdr:to>
    <xdr:sp macro="" textlink="">
      <xdr:nvSpPr>
        <xdr:cNvPr id="194" name="円/楕円 193"/>
        <xdr:cNvSpPr/>
      </xdr:nvSpPr>
      <xdr:spPr>
        <a:xfrm>
          <a:off x="3746500" y="133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68425</xdr:rowOff>
    </xdr:from>
    <xdr:ext cx="469744" cy="259045"/>
    <xdr:sp macro="" textlink="">
      <xdr:nvSpPr>
        <xdr:cNvPr id="195" name="テキスト ボックス 194"/>
        <xdr:cNvSpPr txBox="1"/>
      </xdr:nvSpPr>
      <xdr:spPr>
        <a:xfrm>
          <a:off x="3562427" y="134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152634</xdr:rowOff>
    </xdr:from>
    <xdr:to>
      <xdr:col>4</xdr:col>
      <xdr:colOff>206375</xdr:colOff>
      <xdr:row>78</xdr:row>
      <xdr:rowOff>82784</xdr:rowOff>
    </xdr:to>
    <xdr:sp macro="" textlink="">
      <xdr:nvSpPr>
        <xdr:cNvPr id="196" name="円/楕円 195"/>
        <xdr:cNvSpPr/>
      </xdr:nvSpPr>
      <xdr:spPr>
        <a:xfrm>
          <a:off x="2857500" y="133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73911</xdr:rowOff>
    </xdr:from>
    <xdr:ext cx="469744" cy="259045"/>
    <xdr:sp macro="" textlink="">
      <xdr:nvSpPr>
        <xdr:cNvPr id="197" name="テキスト ボックス 196"/>
        <xdr:cNvSpPr txBox="1"/>
      </xdr:nvSpPr>
      <xdr:spPr>
        <a:xfrm>
          <a:off x="2673427" y="134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158578</xdr:rowOff>
    </xdr:from>
    <xdr:to>
      <xdr:col>3</xdr:col>
      <xdr:colOff>3175</xdr:colOff>
      <xdr:row>78</xdr:row>
      <xdr:rowOff>88728</xdr:rowOff>
    </xdr:to>
    <xdr:sp macro="" textlink="">
      <xdr:nvSpPr>
        <xdr:cNvPr id="198" name="円/楕円 197"/>
        <xdr:cNvSpPr/>
      </xdr:nvSpPr>
      <xdr:spPr>
        <a:xfrm>
          <a:off x="19685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79855</xdr:rowOff>
    </xdr:from>
    <xdr:ext cx="469744" cy="259045"/>
    <xdr:sp macro="" textlink="">
      <xdr:nvSpPr>
        <xdr:cNvPr id="199" name="テキスト ボックス 198"/>
        <xdr:cNvSpPr txBox="1"/>
      </xdr:nvSpPr>
      <xdr:spPr>
        <a:xfrm>
          <a:off x="1784427" y="134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157342</xdr:rowOff>
    </xdr:from>
    <xdr:to>
      <xdr:col>1</xdr:col>
      <xdr:colOff>485775</xdr:colOff>
      <xdr:row>78</xdr:row>
      <xdr:rowOff>87492</xdr:rowOff>
    </xdr:to>
    <xdr:sp macro="" textlink="">
      <xdr:nvSpPr>
        <xdr:cNvPr id="200" name="円/楕円 199"/>
        <xdr:cNvSpPr/>
      </xdr:nvSpPr>
      <xdr:spPr>
        <a:xfrm>
          <a:off x="1079500" y="133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78619</xdr:rowOff>
    </xdr:from>
    <xdr:ext cx="469744" cy="259045"/>
    <xdr:sp macro="" textlink="">
      <xdr:nvSpPr>
        <xdr:cNvPr id="201" name="テキスト ボックス 200"/>
        <xdr:cNvSpPr txBox="1"/>
      </xdr:nvSpPr>
      <xdr:spPr>
        <a:xfrm>
          <a:off x="895427" y="134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58699</xdr:rowOff>
    </xdr:from>
    <xdr:to>
      <xdr:col>6</xdr:col>
      <xdr:colOff>511175</xdr:colOff>
      <xdr:row>96</xdr:row>
      <xdr:rowOff>110744</xdr:rowOff>
    </xdr:to>
    <xdr:cxnSp macro="">
      <xdr:nvCxnSpPr>
        <xdr:cNvPr id="235" name="直線コネクタ 234"/>
        <xdr:cNvCxnSpPr/>
      </xdr:nvCxnSpPr>
      <xdr:spPr>
        <a:xfrm flipV="1">
          <a:off x="3797300" y="16517899"/>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110744</xdr:rowOff>
    </xdr:from>
    <xdr:to>
      <xdr:col>5</xdr:col>
      <xdr:colOff>358775</xdr:colOff>
      <xdr:row>96</xdr:row>
      <xdr:rowOff>157941</xdr:rowOff>
    </xdr:to>
    <xdr:cxnSp macro="">
      <xdr:nvCxnSpPr>
        <xdr:cNvPr id="238" name="直線コネクタ 237"/>
        <xdr:cNvCxnSpPr/>
      </xdr:nvCxnSpPr>
      <xdr:spPr>
        <a:xfrm flipV="1">
          <a:off x="2908300" y="16569944"/>
          <a:ext cx="889000" cy="4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164053</xdr:rowOff>
    </xdr:from>
    <xdr:ext cx="534377" cy="259045"/>
    <xdr:sp macro="" textlink="">
      <xdr:nvSpPr>
        <xdr:cNvPr id="240" name="テキスト ボックス 239"/>
        <xdr:cNvSpPr txBox="1"/>
      </xdr:nvSpPr>
      <xdr:spPr>
        <a:xfrm>
          <a:off x="3530111" y="166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157941</xdr:rowOff>
    </xdr:from>
    <xdr:to>
      <xdr:col>4</xdr:col>
      <xdr:colOff>155575</xdr:colOff>
      <xdr:row>97</xdr:row>
      <xdr:rowOff>25</xdr:rowOff>
    </xdr:to>
    <xdr:cxnSp macro="">
      <xdr:nvCxnSpPr>
        <xdr:cNvPr id="241" name="直線コネクタ 240"/>
        <xdr:cNvCxnSpPr/>
      </xdr:nvCxnSpPr>
      <xdr:spPr>
        <a:xfrm flipV="1">
          <a:off x="2019300" y="16617141"/>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50268</xdr:rowOff>
    </xdr:from>
    <xdr:ext cx="534377" cy="259045"/>
    <xdr:sp macro="" textlink="">
      <xdr:nvSpPr>
        <xdr:cNvPr id="243" name="テキスト ボックス 242"/>
        <xdr:cNvSpPr txBox="1"/>
      </xdr:nvSpPr>
      <xdr:spPr>
        <a:xfrm>
          <a:off x="2641111" y="16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xdr:rowOff>
    </xdr:from>
    <xdr:to>
      <xdr:col>2</xdr:col>
      <xdr:colOff>638175</xdr:colOff>
      <xdr:row>97</xdr:row>
      <xdr:rowOff>17638</xdr:rowOff>
    </xdr:to>
    <xdr:cxnSp macro="">
      <xdr:nvCxnSpPr>
        <xdr:cNvPr id="244" name="直線コネクタ 243"/>
        <xdr:cNvCxnSpPr/>
      </xdr:nvCxnSpPr>
      <xdr:spPr>
        <a:xfrm flipV="1">
          <a:off x="1130300" y="16630675"/>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68784</xdr:rowOff>
    </xdr:from>
    <xdr:ext cx="534377" cy="259045"/>
    <xdr:sp macro="" textlink="">
      <xdr:nvSpPr>
        <xdr:cNvPr id="246" name="テキスト ボックス 245"/>
        <xdr:cNvSpPr txBox="1"/>
      </xdr:nvSpPr>
      <xdr:spPr>
        <a:xfrm>
          <a:off x="1752111" y="16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48" name="テキスト ボックス 247"/>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7899</xdr:rowOff>
    </xdr:from>
    <xdr:to>
      <xdr:col>6</xdr:col>
      <xdr:colOff>561975</xdr:colOff>
      <xdr:row>96</xdr:row>
      <xdr:rowOff>109499</xdr:rowOff>
    </xdr:to>
    <xdr:sp macro="" textlink="">
      <xdr:nvSpPr>
        <xdr:cNvPr id="254" name="円/楕円 253"/>
        <xdr:cNvSpPr/>
      </xdr:nvSpPr>
      <xdr:spPr>
        <a:xfrm>
          <a:off x="4584700" y="164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30776</xdr:rowOff>
    </xdr:from>
    <xdr:ext cx="534377" cy="259045"/>
    <xdr:sp macro="" textlink="">
      <xdr:nvSpPr>
        <xdr:cNvPr id="255" name="扶助費該当値テキスト"/>
        <xdr:cNvSpPr txBox="1"/>
      </xdr:nvSpPr>
      <xdr:spPr>
        <a:xfrm>
          <a:off x="4686300" y="163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59944</xdr:rowOff>
    </xdr:from>
    <xdr:to>
      <xdr:col>5</xdr:col>
      <xdr:colOff>409575</xdr:colOff>
      <xdr:row>96</xdr:row>
      <xdr:rowOff>161544</xdr:rowOff>
    </xdr:to>
    <xdr:sp macro="" textlink="">
      <xdr:nvSpPr>
        <xdr:cNvPr id="256" name="円/楕円 255"/>
        <xdr:cNvSpPr/>
      </xdr:nvSpPr>
      <xdr:spPr>
        <a:xfrm>
          <a:off x="3746500" y="1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6621</xdr:rowOff>
    </xdr:from>
    <xdr:ext cx="534377" cy="259045"/>
    <xdr:sp macro="" textlink="">
      <xdr:nvSpPr>
        <xdr:cNvPr id="257" name="テキスト ボックス 256"/>
        <xdr:cNvSpPr txBox="1"/>
      </xdr:nvSpPr>
      <xdr:spPr>
        <a:xfrm>
          <a:off x="3530111" y="162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107141</xdr:rowOff>
    </xdr:from>
    <xdr:to>
      <xdr:col>4</xdr:col>
      <xdr:colOff>206375</xdr:colOff>
      <xdr:row>97</xdr:row>
      <xdr:rowOff>37291</xdr:rowOff>
    </xdr:to>
    <xdr:sp macro="" textlink="">
      <xdr:nvSpPr>
        <xdr:cNvPr id="258" name="円/楕円 257"/>
        <xdr:cNvSpPr/>
      </xdr:nvSpPr>
      <xdr:spPr>
        <a:xfrm>
          <a:off x="2857500" y="165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53818</xdr:rowOff>
    </xdr:from>
    <xdr:ext cx="534377" cy="259045"/>
    <xdr:sp macro="" textlink="">
      <xdr:nvSpPr>
        <xdr:cNvPr id="259" name="テキスト ボックス 258"/>
        <xdr:cNvSpPr txBox="1"/>
      </xdr:nvSpPr>
      <xdr:spPr>
        <a:xfrm>
          <a:off x="2641111" y="163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120675</xdr:rowOff>
    </xdr:from>
    <xdr:to>
      <xdr:col>3</xdr:col>
      <xdr:colOff>3175</xdr:colOff>
      <xdr:row>97</xdr:row>
      <xdr:rowOff>50825</xdr:rowOff>
    </xdr:to>
    <xdr:sp macro="" textlink="">
      <xdr:nvSpPr>
        <xdr:cNvPr id="260" name="円/楕円 259"/>
        <xdr:cNvSpPr/>
      </xdr:nvSpPr>
      <xdr:spPr>
        <a:xfrm>
          <a:off x="19685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67352</xdr:rowOff>
    </xdr:from>
    <xdr:ext cx="534377" cy="259045"/>
    <xdr:sp macro="" textlink="">
      <xdr:nvSpPr>
        <xdr:cNvPr id="261" name="テキスト ボックス 260"/>
        <xdr:cNvSpPr txBox="1"/>
      </xdr:nvSpPr>
      <xdr:spPr>
        <a:xfrm>
          <a:off x="1752111" y="16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138288</xdr:rowOff>
    </xdr:from>
    <xdr:to>
      <xdr:col>1</xdr:col>
      <xdr:colOff>485775</xdr:colOff>
      <xdr:row>97</xdr:row>
      <xdr:rowOff>68438</xdr:rowOff>
    </xdr:to>
    <xdr:sp macro="" textlink="">
      <xdr:nvSpPr>
        <xdr:cNvPr id="262" name="円/楕円 261"/>
        <xdr:cNvSpPr/>
      </xdr:nvSpPr>
      <xdr:spPr>
        <a:xfrm>
          <a:off x="1079500" y="165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84965</xdr:rowOff>
    </xdr:from>
    <xdr:ext cx="534377" cy="259045"/>
    <xdr:sp macro="" textlink="">
      <xdr:nvSpPr>
        <xdr:cNvPr id="263" name="テキスト ボックス 262"/>
        <xdr:cNvSpPr txBox="1"/>
      </xdr:nvSpPr>
      <xdr:spPr>
        <a:xfrm>
          <a:off x="863111" y="163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20589</xdr:rowOff>
    </xdr:from>
    <xdr:to>
      <xdr:col>15</xdr:col>
      <xdr:colOff>180975</xdr:colOff>
      <xdr:row>33</xdr:row>
      <xdr:rowOff>133092</xdr:rowOff>
    </xdr:to>
    <xdr:cxnSp macro="">
      <xdr:nvCxnSpPr>
        <xdr:cNvPr id="294" name="直線コネクタ 293"/>
        <xdr:cNvCxnSpPr/>
      </xdr:nvCxnSpPr>
      <xdr:spPr>
        <a:xfrm flipV="1">
          <a:off x="9639300" y="5678439"/>
          <a:ext cx="838200" cy="1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133092</xdr:rowOff>
    </xdr:from>
    <xdr:to>
      <xdr:col>14</xdr:col>
      <xdr:colOff>28575</xdr:colOff>
      <xdr:row>34</xdr:row>
      <xdr:rowOff>26695</xdr:rowOff>
    </xdr:to>
    <xdr:cxnSp macro="">
      <xdr:nvCxnSpPr>
        <xdr:cNvPr id="297" name="直線コネクタ 296"/>
        <xdr:cNvCxnSpPr/>
      </xdr:nvCxnSpPr>
      <xdr:spPr>
        <a:xfrm flipV="1">
          <a:off x="8750300" y="5790942"/>
          <a:ext cx="8890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76258</xdr:rowOff>
    </xdr:from>
    <xdr:to>
      <xdr:col>12</xdr:col>
      <xdr:colOff>511175</xdr:colOff>
      <xdr:row>34</xdr:row>
      <xdr:rowOff>26695</xdr:rowOff>
    </xdr:to>
    <xdr:cxnSp macro="">
      <xdr:nvCxnSpPr>
        <xdr:cNvPr id="300" name="直線コネクタ 299"/>
        <xdr:cNvCxnSpPr/>
      </xdr:nvCxnSpPr>
      <xdr:spPr>
        <a:xfrm>
          <a:off x="7861300" y="5734108"/>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146264</xdr:rowOff>
    </xdr:from>
    <xdr:to>
      <xdr:col>11</xdr:col>
      <xdr:colOff>307975</xdr:colOff>
      <xdr:row>33</xdr:row>
      <xdr:rowOff>76258</xdr:rowOff>
    </xdr:to>
    <xdr:cxnSp macro="">
      <xdr:nvCxnSpPr>
        <xdr:cNvPr id="303" name="直線コネクタ 302"/>
        <xdr:cNvCxnSpPr/>
      </xdr:nvCxnSpPr>
      <xdr:spPr>
        <a:xfrm>
          <a:off x="6972300" y="5632664"/>
          <a:ext cx="889000" cy="10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39666</xdr:rowOff>
    </xdr:from>
    <xdr:ext cx="534377" cy="259045"/>
    <xdr:sp macro="" textlink="">
      <xdr:nvSpPr>
        <xdr:cNvPr id="305" name="テキスト ボックス 304"/>
        <xdr:cNvSpPr txBox="1"/>
      </xdr:nvSpPr>
      <xdr:spPr>
        <a:xfrm>
          <a:off x="7594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141239</xdr:rowOff>
    </xdr:from>
    <xdr:to>
      <xdr:col>15</xdr:col>
      <xdr:colOff>231775</xdr:colOff>
      <xdr:row>33</xdr:row>
      <xdr:rowOff>71389</xdr:rowOff>
    </xdr:to>
    <xdr:sp macro="" textlink="">
      <xdr:nvSpPr>
        <xdr:cNvPr id="313" name="円/楕円 312"/>
        <xdr:cNvSpPr/>
      </xdr:nvSpPr>
      <xdr:spPr>
        <a:xfrm>
          <a:off x="10426700" y="56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164116</xdr:rowOff>
    </xdr:from>
    <xdr:ext cx="599010" cy="259045"/>
    <xdr:sp macro="" textlink="">
      <xdr:nvSpPr>
        <xdr:cNvPr id="314" name="補助費等該当値テキスト"/>
        <xdr:cNvSpPr txBox="1"/>
      </xdr:nvSpPr>
      <xdr:spPr>
        <a:xfrm>
          <a:off x="10528300" y="547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101,692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82292</xdr:rowOff>
    </xdr:from>
    <xdr:to>
      <xdr:col>14</xdr:col>
      <xdr:colOff>79375</xdr:colOff>
      <xdr:row>34</xdr:row>
      <xdr:rowOff>12442</xdr:rowOff>
    </xdr:to>
    <xdr:sp macro="" textlink="">
      <xdr:nvSpPr>
        <xdr:cNvPr id="315" name="円/楕円 314"/>
        <xdr:cNvSpPr/>
      </xdr:nvSpPr>
      <xdr:spPr>
        <a:xfrm>
          <a:off x="9588500" y="57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28969</xdr:rowOff>
    </xdr:from>
    <xdr:ext cx="534377" cy="259045"/>
    <xdr:sp macro="" textlink="">
      <xdr:nvSpPr>
        <xdr:cNvPr id="316" name="テキスト ボックス 315"/>
        <xdr:cNvSpPr txBox="1"/>
      </xdr:nvSpPr>
      <xdr:spPr>
        <a:xfrm>
          <a:off x="9372111" y="55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147345</xdr:rowOff>
    </xdr:from>
    <xdr:to>
      <xdr:col>12</xdr:col>
      <xdr:colOff>561975</xdr:colOff>
      <xdr:row>34</xdr:row>
      <xdr:rowOff>77495</xdr:rowOff>
    </xdr:to>
    <xdr:sp macro="" textlink="">
      <xdr:nvSpPr>
        <xdr:cNvPr id="317" name="円/楕円 316"/>
        <xdr:cNvSpPr/>
      </xdr:nvSpPr>
      <xdr:spPr>
        <a:xfrm>
          <a:off x="8699500" y="5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94022</xdr:rowOff>
    </xdr:from>
    <xdr:ext cx="534377" cy="259045"/>
    <xdr:sp macro="" textlink="">
      <xdr:nvSpPr>
        <xdr:cNvPr id="318" name="テキスト ボックス 317"/>
        <xdr:cNvSpPr txBox="1"/>
      </xdr:nvSpPr>
      <xdr:spPr>
        <a:xfrm>
          <a:off x="8483111" y="55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25458</xdr:rowOff>
    </xdr:from>
    <xdr:to>
      <xdr:col>11</xdr:col>
      <xdr:colOff>358775</xdr:colOff>
      <xdr:row>33</xdr:row>
      <xdr:rowOff>127058</xdr:rowOff>
    </xdr:to>
    <xdr:sp macro="" textlink="">
      <xdr:nvSpPr>
        <xdr:cNvPr id="319" name="円/楕円 318"/>
        <xdr:cNvSpPr/>
      </xdr:nvSpPr>
      <xdr:spPr>
        <a:xfrm>
          <a:off x="7810500" y="56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143585</xdr:rowOff>
    </xdr:from>
    <xdr:ext cx="534377" cy="259045"/>
    <xdr:sp macro="" textlink="">
      <xdr:nvSpPr>
        <xdr:cNvPr id="320" name="テキスト ボックス 319"/>
        <xdr:cNvSpPr txBox="1"/>
      </xdr:nvSpPr>
      <xdr:spPr>
        <a:xfrm>
          <a:off x="7594111" y="54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95464</xdr:rowOff>
    </xdr:from>
    <xdr:to>
      <xdr:col>10</xdr:col>
      <xdr:colOff>155575</xdr:colOff>
      <xdr:row>33</xdr:row>
      <xdr:rowOff>25614</xdr:rowOff>
    </xdr:to>
    <xdr:sp macro="" textlink="">
      <xdr:nvSpPr>
        <xdr:cNvPr id="321" name="円/楕円 320"/>
        <xdr:cNvSpPr/>
      </xdr:nvSpPr>
      <xdr:spPr>
        <a:xfrm>
          <a:off x="6921500" y="55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42141</xdr:rowOff>
    </xdr:from>
    <xdr:ext cx="599010" cy="259045"/>
    <xdr:sp macro="" textlink="">
      <xdr:nvSpPr>
        <xdr:cNvPr id="322" name="テキスト ボックス 321"/>
        <xdr:cNvSpPr txBox="1"/>
      </xdr:nvSpPr>
      <xdr:spPr>
        <a:xfrm>
          <a:off x="6672794" y="535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14843</xdr:rowOff>
    </xdr:from>
    <xdr:to>
      <xdr:col>15</xdr:col>
      <xdr:colOff>180975</xdr:colOff>
      <xdr:row>58</xdr:row>
      <xdr:rowOff>101455</xdr:rowOff>
    </xdr:to>
    <xdr:cxnSp macro="">
      <xdr:nvCxnSpPr>
        <xdr:cNvPr id="351" name="直線コネクタ 350"/>
        <xdr:cNvCxnSpPr/>
      </xdr:nvCxnSpPr>
      <xdr:spPr>
        <a:xfrm>
          <a:off x="9639300" y="9958943"/>
          <a:ext cx="838200" cy="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14843</xdr:rowOff>
    </xdr:from>
    <xdr:to>
      <xdr:col>14</xdr:col>
      <xdr:colOff>28575</xdr:colOff>
      <xdr:row>58</xdr:row>
      <xdr:rowOff>32494</xdr:rowOff>
    </xdr:to>
    <xdr:cxnSp macro="">
      <xdr:nvCxnSpPr>
        <xdr:cNvPr id="354" name="直線コネクタ 353"/>
        <xdr:cNvCxnSpPr/>
      </xdr:nvCxnSpPr>
      <xdr:spPr>
        <a:xfrm flipV="1">
          <a:off x="8750300" y="9958943"/>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32494</xdr:rowOff>
    </xdr:from>
    <xdr:to>
      <xdr:col>12</xdr:col>
      <xdr:colOff>511175</xdr:colOff>
      <xdr:row>58</xdr:row>
      <xdr:rowOff>113333</xdr:rowOff>
    </xdr:to>
    <xdr:cxnSp macro="">
      <xdr:nvCxnSpPr>
        <xdr:cNvPr id="357" name="直線コネクタ 356"/>
        <xdr:cNvCxnSpPr/>
      </xdr:nvCxnSpPr>
      <xdr:spPr>
        <a:xfrm flipV="1">
          <a:off x="7861300" y="9976594"/>
          <a:ext cx="889000" cy="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113333</xdr:rowOff>
    </xdr:from>
    <xdr:to>
      <xdr:col>11</xdr:col>
      <xdr:colOff>307975</xdr:colOff>
      <xdr:row>58</xdr:row>
      <xdr:rowOff>127961</xdr:rowOff>
    </xdr:to>
    <xdr:cxnSp macro="">
      <xdr:nvCxnSpPr>
        <xdr:cNvPr id="360" name="直線コネクタ 359"/>
        <xdr:cNvCxnSpPr/>
      </xdr:nvCxnSpPr>
      <xdr:spPr>
        <a:xfrm flipV="1">
          <a:off x="6972300" y="10057433"/>
          <a:ext cx="889000" cy="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50655</xdr:rowOff>
    </xdr:from>
    <xdr:to>
      <xdr:col>15</xdr:col>
      <xdr:colOff>231775</xdr:colOff>
      <xdr:row>58</xdr:row>
      <xdr:rowOff>152255</xdr:rowOff>
    </xdr:to>
    <xdr:sp macro="" textlink="">
      <xdr:nvSpPr>
        <xdr:cNvPr id="370" name="円/楕円 369"/>
        <xdr:cNvSpPr/>
      </xdr:nvSpPr>
      <xdr:spPr>
        <a:xfrm>
          <a:off x="10426700" y="99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135493</xdr:rowOff>
    </xdr:from>
    <xdr:to>
      <xdr:col>14</xdr:col>
      <xdr:colOff>79375</xdr:colOff>
      <xdr:row>58</xdr:row>
      <xdr:rowOff>65643</xdr:rowOff>
    </xdr:to>
    <xdr:sp macro="" textlink="">
      <xdr:nvSpPr>
        <xdr:cNvPr id="372" name="円/楕円 371"/>
        <xdr:cNvSpPr/>
      </xdr:nvSpPr>
      <xdr:spPr>
        <a:xfrm>
          <a:off x="9588500" y="99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56770</xdr:rowOff>
    </xdr:from>
    <xdr:ext cx="599010" cy="259045"/>
    <xdr:sp macro="" textlink="">
      <xdr:nvSpPr>
        <xdr:cNvPr id="373" name="テキスト ボックス 372"/>
        <xdr:cNvSpPr txBox="1"/>
      </xdr:nvSpPr>
      <xdr:spPr>
        <a:xfrm>
          <a:off x="9339794" y="1000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153144</xdr:rowOff>
    </xdr:from>
    <xdr:to>
      <xdr:col>12</xdr:col>
      <xdr:colOff>561975</xdr:colOff>
      <xdr:row>58</xdr:row>
      <xdr:rowOff>83294</xdr:rowOff>
    </xdr:to>
    <xdr:sp macro="" textlink="">
      <xdr:nvSpPr>
        <xdr:cNvPr id="374" name="円/楕円 373"/>
        <xdr:cNvSpPr/>
      </xdr:nvSpPr>
      <xdr:spPr>
        <a:xfrm>
          <a:off x="8699500" y="99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99821</xdr:rowOff>
    </xdr:from>
    <xdr:ext cx="534377" cy="259045"/>
    <xdr:sp macro="" textlink="">
      <xdr:nvSpPr>
        <xdr:cNvPr id="375" name="テキスト ボックス 374"/>
        <xdr:cNvSpPr txBox="1"/>
      </xdr:nvSpPr>
      <xdr:spPr>
        <a:xfrm>
          <a:off x="8483111" y="97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62533</xdr:rowOff>
    </xdr:from>
    <xdr:to>
      <xdr:col>11</xdr:col>
      <xdr:colOff>358775</xdr:colOff>
      <xdr:row>58</xdr:row>
      <xdr:rowOff>164133</xdr:rowOff>
    </xdr:to>
    <xdr:sp macro="" textlink="">
      <xdr:nvSpPr>
        <xdr:cNvPr id="376" name="円/楕円 375"/>
        <xdr:cNvSpPr/>
      </xdr:nvSpPr>
      <xdr:spPr>
        <a:xfrm>
          <a:off x="7810500" y="100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155260</xdr:rowOff>
    </xdr:from>
    <xdr:ext cx="534377" cy="259045"/>
    <xdr:sp macro="" textlink="">
      <xdr:nvSpPr>
        <xdr:cNvPr id="377" name="テキスト ボックス 376"/>
        <xdr:cNvSpPr txBox="1"/>
      </xdr:nvSpPr>
      <xdr:spPr>
        <a:xfrm>
          <a:off x="7594111" y="100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77161</xdr:rowOff>
    </xdr:from>
    <xdr:to>
      <xdr:col>10</xdr:col>
      <xdr:colOff>155575</xdr:colOff>
      <xdr:row>59</xdr:row>
      <xdr:rowOff>7311</xdr:rowOff>
    </xdr:to>
    <xdr:sp macro="" textlink="">
      <xdr:nvSpPr>
        <xdr:cNvPr id="378" name="円/楕円 377"/>
        <xdr:cNvSpPr/>
      </xdr:nvSpPr>
      <xdr:spPr>
        <a:xfrm>
          <a:off x="6921500" y="100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169888</xdr:rowOff>
    </xdr:from>
    <xdr:ext cx="534377" cy="259045"/>
    <xdr:sp macro="" textlink="">
      <xdr:nvSpPr>
        <xdr:cNvPr id="379" name="テキスト ボックス 378"/>
        <xdr:cNvSpPr txBox="1"/>
      </xdr:nvSpPr>
      <xdr:spPr>
        <a:xfrm>
          <a:off x="6705111" y="101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94324</xdr:rowOff>
    </xdr:from>
    <xdr:to>
      <xdr:col>15</xdr:col>
      <xdr:colOff>180975</xdr:colOff>
      <xdr:row>78</xdr:row>
      <xdr:rowOff>43614</xdr:rowOff>
    </xdr:to>
    <xdr:cxnSp macro="">
      <xdr:nvCxnSpPr>
        <xdr:cNvPr id="406" name="直線コネクタ 405"/>
        <xdr:cNvCxnSpPr/>
      </xdr:nvCxnSpPr>
      <xdr:spPr>
        <a:xfrm>
          <a:off x="9639300" y="13295974"/>
          <a:ext cx="838200" cy="1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10" name="テキスト ボックス 409"/>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164264</xdr:rowOff>
    </xdr:from>
    <xdr:to>
      <xdr:col>15</xdr:col>
      <xdr:colOff>231775</xdr:colOff>
      <xdr:row>78</xdr:row>
      <xdr:rowOff>94414</xdr:rowOff>
    </xdr:to>
    <xdr:sp macro="" textlink="">
      <xdr:nvSpPr>
        <xdr:cNvPr id="416" name="円/楕円 415"/>
        <xdr:cNvSpPr/>
      </xdr:nvSpPr>
      <xdr:spPr>
        <a:xfrm>
          <a:off x="10426700" y="133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123641</xdr:rowOff>
    </xdr:from>
    <xdr:ext cx="534377" cy="259045"/>
    <xdr:sp macro="" textlink="">
      <xdr:nvSpPr>
        <xdr:cNvPr id="417" name="普通建設事業費 （ うち新規整備　）該当値テキスト"/>
        <xdr:cNvSpPr txBox="1"/>
      </xdr:nvSpPr>
      <xdr:spPr>
        <a:xfrm>
          <a:off x="10528300" y="131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43524</xdr:rowOff>
    </xdr:from>
    <xdr:to>
      <xdr:col>14</xdr:col>
      <xdr:colOff>79375</xdr:colOff>
      <xdr:row>77</xdr:row>
      <xdr:rowOff>145124</xdr:rowOff>
    </xdr:to>
    <xdr:sp macro="" textlink="">
      <xdr:nvSpPr>
        <xdr:cNvPr id="418" name="円/楕円 417"/>
        <xdr:cNvSpPr/>
      </xdr:nvSpPr>
      <xdr:spPr>
        <a:xfrm>
          <a:off x="9588500" y="132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161651</xdr:rowOff>
    </xdr:from>
    <xdr:ext cx="534377" cy="259045"/>
    <xdr:sp macro="" textlink="">
      <xdr:nvSpPr>
        <xdr:cNvPr id="419" name="テキスト ボックス 418"/>
        <xdr:cNvSpPr txBox="1"/>
      </xdr:nvSpPr>
      <xdr:spPr>
        <a:xfrm>
          <a:off x="9372111" y="130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139080</xdr:rowOff>
    </xdr:from>
    <xdr:to>
      <xdr:col>15</xdr:col>
      <xdr:colOff>180975</xdr:colOff>
      <xdr:row>99</xdr:row>
      <xdr:rowOff>98879</xdr:rowOff>
    </xdr:to>
    <xdr:cxnSp macro="">
      <xdr:nvCxnSpPr>
        <xdr:cNvPr id="450" name="直線コネクタ 449"/>
        <xdr:cNvCxnSpPr/>
      </xdr:nvCxnSpPr>
      <xdr:spPr>
        <a:xfrm flipV="1">
          <a:off x="9639300" y="16941180"/>
          <a:ext cx="838200" cy="1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88280</xdr:rowOff>
    </xdr:from>
    <xdr:to>
      <xdr:col>15</xdr:col>
      <xdr:colOff>231775</xdr:colOff>
      <xdr:row>99</xdr:row>
      <xdr:rowOff>18430</xdr:rowOff>
    </xdr:to>
    <xdr:sp macro="" textlink="">
      <xdr:nvSpPr>
        <xdr:cNvPr id="460" name="円/楕円 459"/>
        <xdr:cNvSpPr/>
      </xdr:nvSpPr>
      <xdr:spPr>
        <a:xfrm>
          <a:off x="10426700" y="168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3207</xdr:rowOff>
    </xdr:from>
    <xdr:ext cx="469744" cy="259045"/>
    <xdr:sp macro="" textlink="">
      <xdr:nvSpPr>
        <xdr:cNvPr id="461" name="普通建設事業費 （ うち更新整備　）該当値テキスト"/>
        <xdr:cNvSpPr txBox="1"/>
      </xdr:nvSpPr>
      <xdr:spPr>
        <a:xfrm>
          <a:off x="10528300" y="168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8,038</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48079</xdr:rowOff>
    </xdr:from>
    <xdr:to>
      <xdr:col>14</xdr:col>
      <xdr:colOff>79375</xdr:colOff>
      <xdr:row>99</xdr:row>
      <xdr:rowOff>149679</xdr:rowOff>
    </xdr:to>
    <xdr:sp macro="" textlink="">
      <xdr:nvSpPr>
        <xdr:cNvPr id="462" name="円/楕円 461"/>
        <xdr:cNvSpPr/>
      </xdr:nvSpPr>
      <xdr:spPr>
        <a:xfrm>
          <a:off x="9588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140806</xdr:rowOff>
    </xdr:from>
    <xdr:ext cx="249299" cy="259045"/>
    <xdr:sp macro="" textlink="">
      <xdr:nvSpPr>
        <xdr:cNvPr id="463" name="テキスト ボックス 462"/>
        <xdr:cNvSpPr txBox="1"/>
      </xdr:nvSpPr>
      <xdr:spPr>
        <a:xfrm>
          <a:off x="9514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24188</xdr:rowOff>
    </xdr:from>
    <xdr:to>
      <xdr:col>23</xdr:col>
      <xdr:colOff>517525</xdr:colOff>
      <xdr:row>38</xdr:row>
      <xdr:rowOff>25309</xdr:rowOff>
    </xdr:to>
    <xdr:cxnSp macro="">
      <xdr:nvCxnSpPr>
        <xdr:cNvPr id="488" name="直線コネクタ 487"/>
        <xdr:cNvCxnSpPr/>
      </xdr:nvCxnSpPr>
      <xdr:spPr>
        <a:xfrm>
          <a:off x="15481300" y="6539288"/>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22816</xdr:rowOff>
    </xdr:from>
    <xdr:to>
      <xdr:col>22</xdr:col>
      <xdr:colOff>365125</xdr:colOff>
      <xdr:row>38</xdr:row>
      <xdr:rowOff>24188</xdr:rowOff>
    </xdr:to>
    <xdr:cxnSp macro="">
      <xdr:nvCxnSpPr>
        <xdr:cNvPr id="491" name="直線コネクタ 490"/>
        <xdr:cNvCxnSpPr/>
      </xdr:nvCxnSpPr>
      <xdr:spPr>
        <a:xfrm>
          <a:off x="14592300" y="653791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21879</xdr:rowOff>
    </xdr:from>
    <xdr:to>
      <xdr:col>21</xdr:col>
      <xdr:colOff>161925</xdr:colOff>
      <xdr:row>38</xdr:row>
      <xdr:rowOff>22816</xdr:rowOff>
    </xdr:to>
    <xdr:cxnSp macro="">
      <xdr:nvCxnSpPr>
        <xdr:cNvPr id="494" name="直線コネクタ 493"/>
        <xdr:cNvCxnSpPr/>
      </xdr:nvCxnSpPr>
      <xdr:spPr>
        <a:xfrm>
          <a:off x="13703300" y="6536979"/>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21879</xdr:rowOff>
    </xdr:from>
    <xdr:to>
      <xdr:col>19</xdr:col>
      <xdr:colOff>644525</xdr:colOff>
      <xdr:row>38</xdr:row>
      <xdr:rowOff>25068</xdr:rowOff>
    </xdr:to>
    <xdr:cxnSp macro="">
      <xdr:nvCxnSpPr>
        <xdr:cNvPr id="497" name="直線コネクタ 496"/>
        <xdr:cNvCxnSpPr/>
      </xdr:nvCxnSpPr>
      <xdr:spPr>
        <a:xfrm flipV="1">
          <a:off x="12814300" y="6536979"/>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145959</xdr:rowOff>
    </xdr:from>
    <xdr:to>
      <xdr:col>23</xdr:col>
      <xdr:colOff>568325</xdr:colOff>
      <xdr:row>38</xdr:row>
      <xdr:rowOff>76109</xdr:rowOff>
    </xdr:to>
    <xdr:sp macro="" textlink="">
      <xdr:nvSpPr>
        <xdr:cNvPr id="507" name="円/楕円 506"/>
        <xdr:cNvSpPr/>
      </xdr:nvSpPr>
      <xdr:spPr>
        <a:xfrm>
          <a:off x="16268700" y="64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13932" cy="259045"/>
    <xdr:sp macro="" textlink="">
      <xdr:nvSpPr>
        <xdr:cNvPr id="508" name="災害復旧事業費該当値テキスト"/>
        <xdr:cNvSpPr txBox="1"/>
      </xdr:nvSpPr>
      <xdr:spPr>
        <a:xfrm>
          <a:off x="16370300" y="6451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144838</xdr:rowOff>
    </xdr:from>
    <xdr:to>
      <xdr:col>22</xdr:col>
      <xdr:colOff>415925</xdr:colOff>
      <xdr:row>38</xdr:row>
      <xdr:rowOff>74988</xdr:rowOff>
    </xdr:to>
    <xdr:sp macro="" textlink="">
      <xdr:nvSpPr>
        <xdr:cNvPr id="509" name="円/楕円 508"/>
        <xdr:cNvSpPr/>
      </xdr:nvSpPr>
      <xdr:spPr>
        <a:xfrm>
          <a:off x="15430500" y="6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66115</xdr:rowOff>
    </xdr:from>
    <xdr:ext cx="378565" cy="259045"/>
    <xdr:sp macro="" textlink="">
      <xdr:nvSpPr>
        <xdr:cNvPr id="510" name="テキスト ボックス 509"/>
        <xdr:cNvSpPr txBox="1"/>
      </xdr:nvSpPr>
      <xdr:spPr>
        <a:xfrm>
          <a:off x="15292017" y="658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143467</xdr:rowOff>
    </xdr:from>
    <xdr:to>
      <xdr:col>21</xdr:col>
      <xdr:colOff>212725</xdr:colOff>
      <xdr:row>38</xdr:row>
      <xdr:rowOff>73617</xdr:rowOff>
    </xdr:to>
    <xdr:sp macro="" textlink="">
      <xdr:nvSpPr>
        <xdr:cNvPr id="511" name="円/楕円 510"/>
        <xdr:cNvSpPr/>
      </xdr:nvSpPr>
      <xdr:spPr>
        <a:xfrm>
          <a:off x="14541500" y="648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64743</xdr:rowOff>
    </xdr:from>
    <xdr:ext cx="378565" cy="259045"/>
    <xdr:sp macro="" textlink="">
      <xdr:nvSpPr>
        <xdr:cNvPr id="512" name="テキスト ボックス 511"/>
        <xdr:cNvSpPr txBox="1"/>
      </xdr:nvSpPr>
      <xdr:spPr>
        <a:xfrm>
          <a:off x="14403017" y="6579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142530</xdr:rowOff>
    </xdr:from>
    <xdr:to>
      <xdr:col>20</xdr:col>
      <xdr:colOff>9525</xdr:colOff>
      <xdr:row>38</xdr:row>
      <xdr:rowOff>72679</xdr:rowOff>
    </xdr:to>
    <xdr:sp macro="" textlink="">
      <xdr:nvSpPr>
        <xdr:cNvPr id="513" name="円/楕円 512"/>
        <xdr:cNvSpPr/>
      </xdr:nvSpPr>
      <xdr:spPr>
        <a:xfrm>
          <a:off x="13652500" y="6486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63806</xdr:rowOff>
    </xdr:from>
    <xdr:ext cx="378565" cy="259045"/>
    <xdr:sp macro="" textlink="">
      <xdr:nvSpPr>
        <xdr:cNvPr id="514" name="テキスト ボックス 513"/>
        <xdr:cNvSpPr txBox="1"/>
      </xdr:nvSpPr>
      <xdr:spPr>
        <a:xfrm>
          <a:off x="13514017" y="657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145719</xdr:rowOff>
    </xdr:from>
    <xdr:to>
      <xdr:col>18</xdr:col>
      <xdr:colOff>492125</xdr:colOff>
      <xdr:row>38</xdr:row>
      <xdr:rowOff>75868</xdr:rowOff>
    </xdr:to>
    <xdr:sp macro="" textlink="">
      <xdr:nvSpPr>
        <xdr:cNvPr id="515" name="円/楕円 514"/>
        <xdr:cNvSpPr/>
      </xdr:nvSpPr>
      <xdr:spPr>
        <a:xfrm>
          <a:off x="12763500" y="6489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66995</xdr:rowOff>
    </xdr:from>
    <xdr:ext cx="313932" cy="259045"/>
    <xdr:sp macro="" textlink="">
      <xdr:nvSpPr>
        <xdr:cNvPr id="516" name="テキスト ボックス 515"/>
        <xdr:cNvSpPr txBox="1"/>
      </xdr:nvSpPr>
      <xdr:spPr>
        <a:xfrm>
          <a:off x="12657333" y="6582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26048</xdr:rowOff>
    </xdr:from>
    <xdr:to>
      <xdr:col>23</xdr:col>
      <xdr:colOff>517525</xdr:colOff>
      <xdr:row>77</xdr:row>
      <xdr:rowOff>58280</xdr:rowOff>
    </xdr:to>
    <xdr:cxnSp macro="">
      <xdr:nvCxnSpPr>
        <xdr:cNvPr id="604" name="直線コネクタ 603"/>
        <xdr:cNvCxnSpPr/>
      </xdr:nvCxnSpPr>
      <xdr:spPr>
        <a:xfrm>
          <a:off x="15481300" y="13227698"/>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26048</xdr:rowOff>
    </xdr:from>
    <xdr:to>
      <xdr:col>22</xdr:col>
      <xdr:colOff>365125</xdr:colOff>
      <xdr:row>77</xdr:row>
      <xdr:rowOff>55814</xdr:rowOff>
    </xdr:to>
    <xdr:cxnSp macro="">
      <xdr:nvCxnSpPr>
        <xdr:cNvPr id="607" name="直線コネクタ 606"/>
        <xdr:cNvCxnSpPr/>
      </xdr:nvCxnSpPr>
      <xdr:spPr>
        <a:xfrm flipV="1">
          <a:off x="14592300" y="13227698"/>
          <a:ext cx="889000" cy="2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51622</xdr:rowOff>
    </xdr:from>
    <xdr:to>
      <xdr:col>21</xdr:col>
      <xdr:colOff>161925</xdr:colOff>
      <xdr:row>77</xdr:row>
      <xdr:rowOff>55814</xdr:rowOff>
    </xdr:to>
    <xdr:cxnSp macro="">
      <xdr:nvCxnSpPr>
        <xdr:cNvPr id="610" name="直線コネクタ 609"/>
        <xdr:cNvCxnSpPr/>
      </xdr:nvCxnSpPr>
      <xdr:spPr>
        <a:xfrm>
          <a:off x="13703300" y="1325327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50260</xdr:rowOff>
    </xdr:from>
    <xdr:to>
      <xdr:col>19</xdr:col>
      <xdr:colOff>644525</xdr:colOff>
      <xdr:row>77</xdr:row>
      <xdr:rowOff>51622</xdr:rowOff>
    </xdr:to>
    <xdr:cxnSp macro="">
      <xdr:nvCxnSpPr>
        <xdr:cNvPr id="613" name="直線コネクタ 612"/>
        <xdr:cNvCxnSpPr/>
      </xdr:nvCxnSpPr>
      <xdr:spPr>
        <a:xfrm>
          <a:off x="12814300" y="13251910"/>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7480</xdr:rowOff>
    </xdr:from>
    <xdr:to>
      <xdr:col>23</xdr:col>
      <xdr:colOff>568325</xdr:colOff>
      <xdr:row>77</xdr:row>
      <xdr:rowOff>109080</xdr:rowOff>
    </xdr:to>
    <xdr:sp macro="" textlink="">
      <xdr:nvSpPr>
        <xdr:cNvPr id="623" name="円/楕円 622"/>
        <xdr:cNvSpPr/>
      </xdr:nvSpPr>
      <xdr:spPr>
        <a:xfrm>
          <a:off x="16268700" y="132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157357</xdr:rowOff>
    </xdr:from>
    <xdr:ext cx="534377" cy="259045"/>
    <xdr:sp macro="" textlink="">
      <xdr:nvSpPr>
        <xdr:cNvPr id="624" name="公債費該当値テキスト"/>
        <xdr:cNvSpPr txBox="1"/>
      </xdr:nvSpPr>
      <xdr:spPr>
        <a:xfrm>
          <a:off x="16370300" y="131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146698</xdr:rowOff>
    </xdr:from>
    <xdr:to>
      <xdr:col>22</xdr:col>
      <xdr:colOff>415925</xdr:colOff>
      <xdr:row>77</xdr:row>
      <xdr:rowOff>76848</xdr:rowOff>
    </xdr:to>
    <xdr:sp macro="" textlink="">
      <xdr:nvSpPr>
        <xdr:cNvPr id="625" name="円/楕円 624"/>
        <xdr:cNvSpPr/>
      </xdr:nvSpPr>
      <xdr:spPr>
        <a:xfrm>
          <a:off x="154305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67975</xdr:rowOff>
    </xdr:from>
    <xdr:ext cx="534377" cy="259045"/>
    <xdr:sp macro="" textlink="">
      <xdr:nvSpPr>
        <xdr:cNvPr id="626" name="テキスト ボックス 625"/>
        <xdr:cNvSpPr txBox="1"/>
      </xdr:nvSpPr>
      <xdr:spPr>
        <a:xfrm>
          <a:off x="15214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5014</xdr:rowOff>
    </xdr:from>
    <xdr:to>
      <xdr:col>21</xdr:col>
      <xdr:colOff>212725</xdr:colOff>
      <xdr:row>77</xdr:row>
      <xdr:rowOff>106614</xdr:rowOff>
    </xdr:to>
    <xdr:sp macro="" textlink="">
      <xdr:nvSpPr>
        <xdr:cNvPr id="627" name="円/楕円 626"/>
        <xdr:cNvSpPr/>
      </xdr:nvSpPr>
      <xdr:spPr>
        <a:xfrm>
          <a:off x="14541500" y="132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97741</xdr:rowOff>
    </xdr:from>
    <xdr:ext cx="534377" cy="259045"/>
    <xdr:sp macro="" textlink="">
      <xdr:nvSpPr>
        <xdr:cNvPr id="628" name="テキスト ボックス 627"/>
        <xdr:cNvSpPr txBox="1"/>
      </xdr:nvSpPr>
      <xdr:spPr>
        <a:xfrm>
          <a:off x="14325111" y="132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822</xdr:rowOff>
    </xdr:from>
    <xdr:to>
      <xdr:col>20</xdr:col>
      <xdr:colOff>9525</xdr:colOff>
      <xdr:row>77</xdr:row>
      <xdr:rowOff>102422</xdr:rowOff>
    </xdr:to>
    <xdr:sp macro="" textlink="">
      <xdr:nvSpPr>
        <xdr:cNvPr id="629" name="円/楕円 628"/>
        <xdr:cNvSpPr/>
      </xdr:nvSpPr>
      <xdr:spPr>
        <a:xfrm>
          <a:off x="13652500" y="132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93549</xdr:rowOff>
    </xdr:from>
    <xdr:ext cx="534377" cy="259045"/>
    <xdr:sp macro="" textlink="">
      <xdr:nvSpPr>
        <xdr:cNvPr id="630" name="テキスト ボックス 629"/>
        <xdr:cNvSpPr txBox="1"/>
      </xdr:nvSpPr>
      <xdr:spPr>
        <a:xfrm>
          <a:off x="13436111" y="1329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170910</xdr:rowOff>
    </xdr:from>
    <xdr:to>
      <xdr:col>18</xdr:col>
      <xdr:colOff>492125</xdr:colOff>
      <xdr:row>77</xdr:row>
      <xdr:rowOff>101060</xdr:rowOff>
    </xdr:to>
    <xdr:sp macro="" textlink="">
      <xdr:nvSpPr>
        <xdr:cNvPr id="631" name="円/楕円 630"/>
        <xdr:cNvSpPr/>
      </xdr:nvSpPr>
      <xdr:spPr>
        <a:xfrm>
          <a:off x="12763500" y="13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92187</xdr:rowOff>
    </xdr:from>
    <xdr:ext cx="534377" cy="259045"/>
    <xdr:sp macro="" textlink="">
      <xdr:nvSpPr>
        <xdr:cNvPr id="632" name="テキスト ボックス 631"/>
        <xdr:cNvSpPr txBox="1"/>
      </xdr:nvSpPr>
      <xdr:spPr>
        <a:xfrm>
          <a:off x="12547111" y="132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68556</xdr:rowOff>
    </xdr:from>
    <xdr:to>
      <xdr:col>23</xdr:col>
      <xdr:colOff>517525</xdr:colOff>
      <xdr:row>98</xdr:row>
      <xdr:rowOff>135621</xdr:rowOff>
    </xdr:to>
    <xdr:cxnSp macro="">
      <xdr:nvCxnSpPr>
        <xdr:cNvPr id="659" name="直線コネクタ 658"/>
        <xdr:cNvCxnSpPr/>
      </xdr:nvCxnSpPr>
      <xdr:spPr>
        <a:xfrm flipV="1">
          <a:off x="15481300" y="16870656"/>
          <a:ext cx="838200" cy="6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39193</xdr:rowOff>
    </xdr:from>
    <xdr:to>
      <xdr:col>22</xdr:col>
      <xdr:colOff>365125</xdr:colOff>
      <xdr:row>98</xdr:row>
      <xdr:rowOff>135621</xdr:rowOff>
    </xdr:to>
    <xdr:cxnSp macro="">
      <xdr:nvCxnSpPr>
        <xdr:cNvPr id="662" name="直線コネクタ 661"/>
        <xdr:cNvCxnSpPr/>
      </xdr:nvCxnSpPr>
      <xdr:spPr>
        <a:xfrm>
          <a:off x="14592300" y="16841293"/>
          <a:ext cx="889000" cy="9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39193</xdr:rowOff>
    </xdr:from>
    <xdr:to>
      <xdr:col>21</xdr:col>
      <xdr:colOff>161925</xdr:colOff>
      <xdr:row>98</xdr:row>
      <xdr:rowOff>94729</xdr:rowOff>
    </xdr:to>
    <xdr:cxnSp macro="">
      <xdr:nvCxnSpPr>
        <xdr:cNvPr id="665" name="直線コネクタ 664"/>
        <xdr:cNvCxnSpPr/>
      </xdr:nvCxnSpPr>
      <xdr:spPr>
        <a:xfrm flipV="1">
          <a:off x="13703300" y="16841293"/>
          <a:ext cx="8890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94729</xdr:rowOff>
    </xdr:from>
    <xdr:to>
      <xdr:col>19</xdr:col>
      <xdr:colOff>644525</xdr:colOff>
      <xdr:row>98</xdr:row>
      <xdr:rowOff>107304</xdr:rowOff>
    </xdr:to>
    <xdr:cxnSp macro="">
      <xdr:nvCxnSpPr>
        <xdr:cNvPr id="668" name="直線コネクタ 667"/>
        <xdr:cNvCxnSpPr/>
      </xdr:nvCxnSpPr>
      <xdr:spPr>
        <a:xfrm flipV="1">
          <a:off x="12814300" y="16896829"/>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17756</xdr:rowOff>
    </xdr:from>
    <xdr:to>
      <xdr:col>23</xdr:col>
      <xdr:colOff>568325</xdr:colOff>
      <xdr:row>98</xdr:row>
      <xdr:rowOff>119356</xdr:rowOff>
    </xdr:to>
    <xdr:sp macro="" textlink="">
      <xdr:nvSpPr>
        <xdr:cNvPr id="678" name="円/楕円 677"/>
        <xdr:cNvSpPr/>
      </xdr:nvSpPr>
      <xdr:spPr>
        <a:xfrm>
          <a:off x="16268700" y="168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148583</xdr:rowOff>
    </xdr:from>
    <xdr:ext cx="534377" cy="259045"/>
    <xdr:sp macro="" textlink="">
      <xdr:nvSpPr>
        <xdr:cNvPr id="679" name="積立金該当値テキスト"/>
        <xdr:cNvSpPr txBox="1"/>
      </xdr:nvSpPr>
      <xdr:spPr>
        <a:xfrm>
          <a:off x="16370300" y="166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84821</xdr:rowOff>
    </xdr:from>
    <xdr:to>
      <xdr:col>22</xdr:col>
      <xdr:colOff>415925</xdr:colOff>
      <xdr:row>99</xdr:row>
      <xdr:rowOff>14971</xdr:rowOff>
    </xdr:to>
    <xdr:sp macro="" textlink="">
      <xdr:nvSpPr>
        <xdr:cNvPr id="680" name="円/楕円 679"/>
        <xdr:cNvSpPr/>
      </xdr:nvSpPr>
      <xdr:spPr>
        <a:xfrm>
          <a:off x="15430500" y="168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6098</xdr:rowOff>
    </xdr:from>
    <xdr:ext cx="378565" cy="259045"/>
    <xdr:sp macro="" textlink="">
      <xdr:nvSpPr>
        <xdr:cNvPr id="681" name="テキスト ボックス 680"/>
        <xdr:cNvSpPr txBox="1"/>
      </xdr:nvSpPr>
      <xdr:spPr>
        <a:xfrm>
          <a:off x="15292017" y="1697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159843</xdr:rowOff>
    </xdr:from>
    <xdr:to>
      <xdr:col>21</xdr:col>
      <xdr:colOff>212725</xdr:colOff>
      <xdr:row>98</xdr:row>
      <xdr:rowOff>89993</xdr:rowOff>
    </xdr:to>
    <xdr:sp macro="" textlink="">
      <xdr:nvSpPr>
        <xdr:cNvPr id="682" name="円/楕円 681"/>
        <xdr:cNvSpPr/>
      </xdr:nvSpPr>
      <xdr:spPr>
        <a:xfrm>
          <a:off x="14541500" y="167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81120</xdr:rowOff>
    </xdr:from>
    <xdr:ext cx="534377" cy="259045"/>
    <xdr:sp macro="" textlink="">
      <xdr:nvSpPr>
        <xdr:cNvPr id="683" name="テキスト ボックス 682"/>
        <xdr:cNvSpPr txBox="1"/>
      </xdr:nvSpPr>
      <xdr:spPr>
        <a:xfrm>
          <a:off x="14325111" y="168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43929</xdr:rowOff>
    </xdr:from>
    <xdr:to>
      <xdr:col>20</xdr:col>
      <xdr:colOff>9525</xdr:colOff>
      <xdr:row>98</xdr:row>
      <xdr:rowOff>145529</xdr:rowOff>
    </xdr:to>
    <xdr:sp macro="" textlink="">
      <xdr:nvSpPr>
        <xdr:cNvPr id="684" name="円/楕円 683"/>
        <xdr:cNvSpPr/>
      </xdr:nvSpPr>
      <xdr:spPr>
        <a:xfrm>
          <a:off x="13652500" y="168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136656</xdr:rowOff>
    </xdr:from>
    <xdr:ext cx="469744" cy="259045"/>
    <xdr:sp macro="" textlink="">
      <xdr:nvSpPr>
        <xdr:cNvPr id="685" name="テキスト ボックス 684"/>
        <xdr:cNvSpPr txBox="1"/>
      </xdr:nvSpPr>
      <xdr:spPr>
        <a:xfrm>
          <a:off x="13468427" y="1693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56504</xdr:rowOff>
    </xdr:from>
    <xdr:to>
      <xdr:col>18</xdr:col>
      <xdr:colOff>492125</xdr:colOff>
      <xdr:row>98</xdr:row>
      <xdr:rowOff>158104</xdr:rowOff>
    </xdr:to>
    <xdr:sp macro="" textlink="">
      <xdr:nvSpPr>
        <xdr:cNvPr id="686" name="円/楕円 685"/>
        <xdr:cNvSpPr/>
      </xdr:nvSpPr>
      <xdr:spPr>
        <a:xfrm>
          <a:off x="12763500" y="168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149231</xdr:rowOff>
    </xdr:from>
    <xdr:ext cx="469744" cy="259045"/>
    <xdr:sp macro="" textlink="">
      <xdr:nvSpPr>
        <xdr:cNvPr id="687" name="テキスト ボックス 686"/>
        <xdr:cNvSpPr txBox="1"/>
      </xdr:nvSpPr>
      <xdr:spPr>
        <a:xfrm>
          <a:off x="12579427" y="1695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135128</xdr:rowOff>
    </xdr:from>
    <xdr:to>
      <xdr:col>29</xdr:col>
      <xdr:colOff>517525</xdr:colOff>
      <xdr:row>38</xdr:row>
      <xdr:rowOff>139700</xdr:rowOff>
    </xdr:to>
    <xdr:cxnSp macro="">
      <xdr:nvCxnSpPr>
        <xdr:cNvPr id="720" name="直線コネクタ 719"/>
        <xdr:cNvCxnSpPr/>
      </xdr:nvCxnSpPr>
      <xdr:spPr>
        <a:xfrm>
          <a:off x="19545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135128</xdr:rowOff>
    </xdr:from>
    <xdr:to>
      <xdr:col>28</xdr:col>
      <xdr:colOff>314325</xdr:colOff>
      <xdr:row>38</xdr:row>
      <xdr:rowOff>139700</xdr:rowOff>
    </xdr:to>
    <xdr:cxnSp macro="">
      <xdr:nvCxnSpPr>
        <xdr:cNvPr id="723" name="直線コネクタ 722"/>
        <xdr:cNvCxnSpPr/>
      </xdr:nvCxnSpPr>
      <xdr:spPr>
        <a:xfrm flipV="1">
          <a:off x="18656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84328</xdr:rowOff>
    </xdr:from>
    <xdr:to>
      <xdr:col>28</xdr:col>
      <xdr:colOff>365125</xdr:colOff>
      <xdr:row>39</xdr:row>
      <xdr:rowOff>14478</xdr:rowOff>
    </xdr:to>
    <xdr:sp macro="" textlink="">
      <xdr:nvSpPr>
        <xdr:cNvPr id="739" name="円/楕円 738"/>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5605</xdr:rowOff>
    </xdr:from>
    <xdr:ext cx="378565" cy="259045"/>
    <xdr:sp macro="" textlink="">
      <xdr:nvSpPr>
        <xdr:cNvPr id="740" name="テキスト ボックス 739"/>
        <xdr:cNvSpPr txBox="1"/>
      </xdr:nvSpPr>
      <xdr:spPr>
        <a:xfrm>
          <a:off x="19356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146786</xdr:rowOff>
    </xdr:from>
    <xdr:to>
      <xdr:col>32</xdr:col>
      <xdr:colOff>187325</xdr:colOff>
      <xdr:row>57</xdr:row>
      <xdr:rowOff>168428</xdr:rowOff>
    </xdr:to>
    <xdr:cxnSp macro="">
      <xdr:nvCxnSpPr>
        <xdr:cNvPr id="771" name="直線コネクタ 770"/>
        <xdr:cNvCxnSpPr/>
      </xdr:nvCxnSpPr>
      <xdr:spPr>
        <a:xfrm flipV="1">
          <a:off x="21323300" y="9919436"/>
          <a:ext cx="8382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168428</xdr:rowOff>
    </xdr:from>
    <xdr:to>
      <xdr:col>31</xdr:col>
      <xdr:colOff>34925</xdr:colOff>
      <xdr:row>58</xdr:row>
      <xdr:rowOff>16104</xdr:rowOff>
    </xdr:to>
    <xdr:cxnSp macro="">
      <xdr:nvCxnSpPr>
        <xdr:cNvPr id="774" name="直線コネクタ 773"/>
        <xdr:cNvCxnSpPr/>
      </xdr:nvCxnSpPr>
      <xdr:spPr>
        <a:xfrm flipV="1">
          <a:off x="20434300" y="994107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165798</xdr:rowOff>
    </xdr:from>
    <xdr:to>
      <xdr:col>29</xdr:col>
      <xdr:colOff>517525</xdr:colOff>
      <xdr:row>58</xdr:row>
      <xdr:rowOff>16104</xdr:rowOff>
    </xdr:to>
    <xdr:cxnSp macro="">
      <xdr:nvCxnSpPr>
        <xdr:cNvPr id="777" name="直線コネクタ 776"/>
        <xdr:cNvCxnSpPr/>
      </xdr:nvCxnSpPr>
      <xdr:spPr>
        <a:xfrm>
          <a:off x="19545300" y="9938448"/>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115126</xdr:rowOff>
    </xdr:from>
    <xdr:to>
      <xdr:col>28</xdr:col>
      <xdr:colOff>314325</xdr:colOff>
      <xdr:row>57</xdr:row>
      <xdr:rowOff>165798</xdr:rowOff>
    </xdr:to>
    <xdr:cxnSp macro="">
      <xdr:nvCxnSpPr>
        <xdr:cNvPr id="780" name="直線コネクタ 779"/>
        <xdr:cNvCxnSpPr/>
      </xdr:nvCxnSpPr>
      <xdr:spPr>
        <a:xfrm>
          <a:off x="18656300" y="9887776"/>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95986</xdr:rowOff>
    </xdr:from>
    <xdr:to>
      <xdr:col>32</xdr:col>
      <xdr:colOff>238125</xdr:colOff>
      <xdr:row>58</xdr:row>
      <xdr:rowOff>26136</xdr:rowOff>
    </xdr:to>
    <xdr:sp macro="" textlink="">
      <xdr:nvSpPr>
        <xdr:cNvPr id="790" name="円/楕円 789"/>
        <xdr:cNvSpPr/>
      </xdr:nvSpPr>
      <xdr:spPr>
        <a:xfrm>
          <a:off x="22110700" y="98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74413</xdr:rowOff>
    </xdr:from>
    <xdr:ext cx="469744" cy="259045"/>
    <xdr:sp macro="" textlink="">
      <xdr:nvSpPr>
        <xdr:cNvPr id="791" name="貸付金該当値テキスト"/>
        <xdr:cNvSpPr txBox="1"/>
      </xdr:nvSpPr>
      <xdr:spPr>
        <a:xfrm>
          <a:off x="22212300"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117628</xdr:rowOff>
    </xdr:from>
    <xdr:to>
      <xdr:col>31</xdr:col>
      <xdr:colOff>85725</xdr:colOff>
      <xdr:row>58</xdr:row>
      <xdr:rowOff>47778</xdr:rowOff>
    </xdr:to>
    <xdr:sp macro="" textlink="">
      <xdr:nvSpPr>
        <xdr:cNvPr id="792" name="円/楕円 791"/>
        <xdr:cNvSpPr/>
      </xdr:nvSpPr>
      <xdr:spPr>
        <a:xfrm>
          <a:off x="21272500" y="9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38905</xdr:rowOff>
    </xdr:from>
    <xdr:ext cx="469744" cy="259045"/>
    <xdr:sp macro="" textlink="">
      <xdr:nvSpPr>
        <xdr:cNvPr id="793" name="テキスト ボックス 792"/>
        <xdr:cNvSpPr txBox="1"/>
      </xdr:nvSpPr>
      <xdr:spPr>
        <a:xfrm>
          <a:off x="21088427" y="998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136754</xdr:rowOff>
    </xdr:from>
    <xdr:to>
      <xdr:col>29</xdr:col>
      <xdr:colOff>568325</xdr:colOff>
      <xdr:row>58</xdr:row>
      <xdr:rowOff>66904</xdr:rowOff>
    </xdr:to>
    <xdr:sp macro="" textlink="">
      <xdr:nvSpPr>
        <xdr:cNvPr id="794" name="円/楕円 793"/>
        <xdr:cNvSpPr/>
      </xdr:nvSpPr>
      <xdr:spPr>
        <a:xfrm>
          <a:off x="20383500" y="99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58031</xdr:rowOff>
    </xdr:from>
    <xdr:ext cx="469744" cy="259045"/>
    <xdr:sp macro="" textlink="">
      <xdr:nvSpPr>
        <xdr:cNvPr id="795" name="テキスト ボックス 794"/>
        <xdr:cNvSpPr txBox="1"/>
      </xdr:nvSpPr>
      <xdr:spPr>
        <a:xfrm>
          <a:off x="20199427" y="1000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114998</xdr:rowOff>
    </xdr:from>
    <xdr:to>
      <xdr:col>28</xdr:col>
      <xdr:colOff>365125</xdr:colOff>
      <xdr:row>58</xdr:row>
      <xdr:rowOff>45148</xdr:rowOff>
    </xdr:to>
    <xdr:sp macro="" textlink="">
      <xdr:nvSpPr>
        <xdr:cNvPr id="796" name="円/楕円 795"/>
        <xdr:cNvSpPr/>
      </xdr:nvSpPr>
      <xdr:spPr>
        <a:xfrm>
          <a:off x="19494500" y="9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36275</xdr:rowOff>
    </xdr:from>
    <xdr:ext cx="469744" cy="259045"/>
    <xdr:sp macro="" textlink="">
      <xdr:nvSpPr>
        <xdr:cNvPr id="797" name="テキスト ボックス 796"/>
        <xdr:cNvSpPr txBox="1"/>
      </xdr:nvSpPr>
      <xdr:spPr>
        <a:xfrm>
          <a:off x="19310427" y="998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64326</xdr:rowOff>
    </xdr:from>
    <xdr:to>
      <xdr:col>27</xdr:col>
      <xdr:colOff>161925</xdr:colOff>
      <xdr:row>57</xdr:row>
      <xdr:rowOff>165926</xdr:rowOff>
    </xdr:to>
    <xdr:sp macro="" textlink="">
      <xdr:nvSpPr>
        <xdr:cNvPr id="798" name="円/楕円 797"/>
        <xdr:cNvSpPr/>
      </xdr:nvSpPr>
      <xdr:spPr>
        <a:xfrm>
          <a:off x="18605500" y="9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157053</xdr:rowOff>
    </xdr:from>
    <xdr:ext cx="469744" cy="259045"/>
    <xdr:sp macro="" textlink="">
      <xdr:nvSpPr>
        <xdr:cNvPr id="799" name="テキスト ボックス 798"/>
        <xdr:cNvSpPr txBox="1"/>
      </xdr:nvSpPr>
      <xdr:spPr>
        <a:xfrm>
          <a:off x="18421427" y="992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52984</xdr:rowOff>
    </xdr:from>
    <xdr:to>
      <xdr:col>32</xdr:col>
      <xdr:colOff>187325</xdr:colOff>
      <xdr:row>77</xdr:row>
      <xdr:rowOff>82190</xdr:rowOff>
    </xdr:to>
    <xdr:cxnSp macro="">
      <xdr:nvCxnSpPr>
        <xdr:cNvPr id="830" name="直線コネクタ 829"/>
        <xdr:cNvCxnSpPr/>
      </xdr:nvCxnSpPr>
      <xdr:spPr>
        <a:xfrm flipV="1">
          <a:off x="21323300" y="13254634"/>
          <a:ext cx="8382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82190</xdr:rowOff>
    </xdr:from>
    <xdr:to>
      <xdr:col>31</xdr:col>
      <xdr:colOff>34925</xdr:colOff>
      <xdr:row>77</xdr:row>
      <xdr:rowOff>96560</xdr:rowOff>
    </xdr:to>
    <xdr:cxnSp macro="">
      <xdr:nvCxnSpPr>
        <xdr:cNvPr id="833" name="直線コネクタ 832"/>
        <xdr:cNvCxnSpPr/>
      </xdr:nvCxnSpPr>
      <xdr:spPr>
        <a:xfrm flipV="1">
          <a:off x="20434300" y="13283840"/>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66036</xdr:rowOff>
    </xdr:from>
    <xdr:to>
      <xdr:col>29</xdr:col>
      <xdr:colOff>517525</xdr:colOff>
      <xdr:row>77</xdr:row>
      <xdr:rowOff>96560</xdr:rowOff>
    </xdr:to>
    <xdr:cxnSp macro="">
      <xdr:nvCxnSpPr>
        <xdr:cNvPr id="836" name="直線コネクタ 835"/>
        <xdr:cNvCxnSpPr/>
      </xdr:nvCxnSpPr>
      <xdr:spPr>
        <a:xfrm>
          <a:off x="19545300" y="13267686"/>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66036</xdr:rowOff>
    </xdr:from>
    <xdr:to>
      <xdr:col>28</xdr:col>
      <xdr:colOff>314325</xdr:colOff>
      <xdr:row>77</xdr:row>
      <xdr:rowOff>89788</xdr:rowOff>
    </xdr:to>
    <xdr:cxnSp macro="">
      <xdr:nvCxnSpPr>
        <xdr:cNvPr id="839" name="直線コネクタ 838"/>
        <xdr:cNvCxnSpPr/>
      </xdr:nvCxnSpPr>
      <xdr:spPr>
        <a:xfrm flipV="1">
          <a:off x="18656300" y="13267686"/>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2184</xdr:rowOff>
    </xdr:from>
    <xdr:to>
      <xdr:col>32</xdr:col>
      <xdr:colOff>238125</xdr:colOff>
      <xdr:row>77</xdr:row>
      <xdr:rowOff>103784</xdr:rowOff>
    </xdr:to>
    <xdr:sp macro="" textlink="">
      <xdr:nvSpPr>
        <xdr:cNvPr id="849" name="円/楕円 848"/>
        <xdr:cNvSpPr/>
      </xdr:nvSpPr>
      <xdr:spPr>
        <a:xfrm>
          <a:off x="22110700" y="132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152061</xdr:rowOff>
    </xdr:from>
    <xdr:ext cx="534377" cy="259045"/>
    <xdr:sp macro="" textlink="">
      <xdr:nvSpPr>
        <xdr:cNvPr id="850" name="繰出金該当値テキスト"/>
        <xdr:cNvSpPr txBox="1"/>
      </xdr:nvSpPr>
      <xdr:spPr>
        <a:xfrm>
          <a:off x="22212300" y="131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31390</xdr:rowOff>
    </xdr:from>
    <xdr:to>
      <xdr:col>31</xdr:col>
      <xdr:colOff>85725</xdr:colOff>
      <xdr:row>77</xdr:row>
      <xdr:rowOff>132990</xdr:rowOff>
    </xdr:to>
    <xdr:sp macro="" textlink="">
      <xdr:nvSpPr>
        <xdr:cNvPr id="851" name="円/楕円 850"/>
        <xdr:cNvSpPr/>
      </xdr:nvSpPr>
      <xdr:spPr>
        <a:xfrm>
          <a:off x="21272500" y="132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124117</xdr:rowOff>
    </xdr:from>
    <xdr:ext cx="534377" cy="259045"/>
    <xdr:sp macro="" textlink="">
      <xdr:nvSpPr>
        <xdr:cNvPr id="852" name="テキスト ボックス 851"/>
        <xdr:cNvSpPr txBox="1"/>
      </xdr:nvSpPr>
      <xdr:spPr>
        <a:xfrm>
          <a:off x="21056111" y="133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45760</xdr:rowOff>
    </xdr:from>
    <xdr:to>
      <xdr:col>29</xdr:col>
      <xdr:colOff>568325</xdr:colOff>
      <xdr:row>77</xdr:row>
      <xdr:rowOff>147360</xdr:rowOff>
    </xdr:to>
    <xdr:sp macro="" textlink="">
      <xdr:nvSpPr>
        <xdr:cNvPr id="853" name="円/楕円 852"/>
        <xdr:cNvSpPr/>
      </xdr:nvSpPr>
      <xdr:spPr>
        <a:xfrm>
          <a:off x="20383500" y="132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138487</xdr:rowOff>
    </xdr:from>
    <xdr:ext cx="534377" cy="259045"/>
    <xdr:sp macro="" textlink="">
      <xdr:nvSpPr>
        <xdr:cNvPr id="854" name="テキスト ボックス 853"/>
        <xdr:cNvSpPr txBox="1"/>
      </xdr:nvSpPr>
      <xdr:spPr>
        <a:xfrm>
          <a:off x="20167111" y="133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15236</xdr:rowOff>
    </xdr:from>
    <xdr:to>
      <xdr:col>28</xdr:col>
      <xdr:colOff>365125</xdr:colOff>
      <xdr:row>77</xdr:row>
      <xdr:rowOff>116836</xdr:rowOff>
    </xdr:to>
    <xdr:sp macro="" textlink="">
      <xdr:nvSpPr>
        <xdr:cNvPr id="855" name="円/楕円 854"/>
        <xdr:cNvSpPr/>
      </xdr:nvSpPr>
      <xdr:spPr>
        <a:xfrm>
          <a:off x="19494500" y="132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107963</xdr:rowOff>
    </xdr:from>
    <xdr:ext cx="534377" cy="259045"/>
    <xdr:sp macro="" textlink="">
      <xdr:nvSpPr>
        <xdr:cNvPr id="856" name="テキスト ボックス 855"/>
        <xdr:cNvSpPr txBox="1"/>
      </xdr:nvSpPr>
      <xdr:spPr>
        <a:xfrm>
          <a:off x="19278111" y="133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38988</xdr:rowOff>
    </xdr:from>
    <xdr:to>
      <xdr:col>27</xdr:col>
      <xdr:colOff>161925</xdr:colOff>
      <xdr:row>77</xdr:row>
      <xdr:rowOff>140588</xdr:rowOff>
    </xdr:to>
    <xdr:sp macro="" textlink="">
      <xdr:nvSpPr>
        <xdr:cNvPr id="857" name="円/楕円 856"/>
        <xdr:cNvSpPr/>
      </xdr:nvSpPr>
      <xdr:spPr>
        <a:xfrm>
          <a:off x="18605500" y="132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131715</xdr:rowOff>
    </xdr:from>
    <xdr:ext cx="534377" cy="259045"/>
    <xdr:sp macro="" textlink="">
      <xdr:nvSpPr>
        <xdr:cNvPr id="858" name="テキスト ボックス 857"/>
        <xdr:cNvSpPr txBox="1"/>
      </xdr:nvSpPr>
      <xdr:spPr>
        <a:xfrm>
          <a:off x="18389111" y="133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扶助費及び補助費等が類似団体内平均と比較し大きく上回っている。</a:t>
          </a:r>
          <a:endParaRPr kumimoji="1" lang="en-US" altLang="ja-JP" sz="1300">
            <a:latin typeface="ＭＳ Ｐゴシック"/>
          </a:endParaRPr>
        </a:p>
        <a:p>
          <a:r>
            <a:rPr kumimoji="1" lang="ja-JP" altLang="en-US" sz="1300">
              <a:latin typeface="ＭＳ Ｐゴシック"/>
            </a:rPr>
            <a:t>　扶助費については、生活保護費や子ども医療費対象の拡充、保育所・幼稚園の認定こども園化によるもので、補助費については、一部事務組合や公営企業会計への補助にが要因となっている。</a:t>
          </a:r>
          <a:endParaRPr kumimoji="1" lang="en-US" altLang="ja-JP" sz="1300">
            <a:latin typeface="ＭＳ Ｐゴシック"/>
          </a:endParaRPr>
        </a:p>
        <a:p>
          <a:r>
            <a:rPr kumimoji="1" lang="ja-JP" altLang="en-US" sz="1300">
              <a:latin typeface="ＭＳ Ｐゴシック"/>
            </a:rPr>
            <a:t>　今後、北陸新幹線整備の本格化などにより普通建設費の増加が見込まれることや、公共施設の老朽化が進み、その維持補修のための経費の増大が懸念されることから、扶助費及び補助費はもとよりその他の経費についても、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29,095
28,792
116.98
15,369,985
14,337,305
960,421
8,505,595
17,422,726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9725</xdr:rowOff>
    </xdr:from>
    <xdr:to>
      <xdr:col>6</xdr:col>
      <xdr:colOff>511175</xdr:colOff>
      <xdr:row>33</xdr:row>
      <xdr:rowOff>124678</xdr:rowOff>
    </xdr:to>
    <xdr:cxnSp macro="">
      <xdr:nvCxnSpPr>
        <xdr:cNvPr id="63" name="直線コネクタ 62"/>
        <xdr:cNvCxnSpPr/>
      </xdr:nvCxnSpPr>
      <xdr:spPr>
        <a:xfrm flipV="1">
          <a:off x="3797300" y="5667575"/>
          <a:ext cx="8382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124678</xdr:rowOff>
    </xdr:from>
    <xdr:to>
      <xdr:col>5</xdr:col>
      <xdr:colOff>358775</xdr:colOff>
      <xdr:row>33</xdr:row>
      <xdr:rowOff>149171</xdr:rowOff>
    </xdr:to>
    <xdr:cxnSp macro="">
      <xdr:nvCxnSpPr>
        <xdr:cNvPr id="66" name="直線コネクタ 65"/>
        <xdr:cNvCxnSpPr/>
      </xdr:nvCxnSpPr>
      <xdr:spPr>
        <a:xfrm flipV="1">
          <a:off x="2908300" y="578252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112595</xdr:rowOff>
    </xdr:from>
    <xdr:to>
      <xdr:col>4</xdr:col>
      <xdr:colOff>155575</xdr:colOff>
      <xdr:row>33</xdr:row>
      <xdr:rowOff>149171</xdr:rowOff>
    </xdr:to>
    <xdr:cxnSp macro="">
      <xdr:nvCxnSpPr>
        <xdr:cNvPr id="69" name="直線コネクタ 68"/>
        <xdr:cNvCxnSpPr/>
      </xdr:nvCxnSpPr>
      <xdr:spPr>
        <a:xfrm>
          <a:off x="2019300" y="577044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53158</xdr:rowOff>
    </xdr:from>
    <xdr:to>
      <xdr:col>2</xdr:col>
      <xdr:colOff>638175</xdr:colOff>
      <xdr:row>33</xdr:row>
      <xdr:rowOff>112595</xdr:rowOff>
    </xdr:to>
    <xdr:cxnSp macro="">
      <xdr:nvCxnSpPr>
        <xdr:cNvPr id="72" name="直線コネクタ 71"/>
        <xdr:cNvCxnSpPr/>
      </xdr:nvCxnSpPr>
      <xdr:spPr>
        <a:xfrm>
          <a:off x="1130300" y="5539558"/>
          <a:ext cx="889000" cy="2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130375</xdr:rowOff>
    </xdr:from>
    <xdr:to>
      <xdr:col>6</xdr:col>
      <xdr:colOff>561975</xdr:colOff>
      <xdr:row>33</xdr:row>
      <xdr:rowOff>60525</xdr:rowOff>
    </xdr:to>
    <xdr:sp macro="" textlink="">
      <xdr:nvSpPr>
        <xdr:cNvPr id="82" name="円/楕円 81"/>
        <xdr:cNvSpPr/>
      </xdr:nvSpPr>
      <xdr:spPr>
        <a:xfrm>
          <a:off x="4584700" y="56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153252</xdr:rowOff>
    </xdr:from>
    <xdr:ext cx="469744" cy="259045"/>
    <xdr:sp macro="" textlink="">
      <xdr:nvSpPr>
        <xdr:cNvPr id="83" name="議会費該当値テキスト"/>
        <xdr:cNvSpPr txBox="1"/>
      </xdr:nvSpPr>
      <xdr:spPr>
        <a:xfrm>
          <a:off x="4686300" y="546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73878</xdr:rowOff>
    </xdr:from>
    <xdr:to>
      <xdr:col>5</xdr:col>
      <xdr:colOff>409575</xdr:colOff>
      <xdr:row>34</xdr:row>
      <xdr:rowOff>4028</xdr:rowOff>
    </xdr:to>
    <xdr:sp macro="" textlink="">
      <xdr:nvSpPr>
        <xdr:cNvPr id="84" name="円/楕円 83"/>
        <xdr:cNvSpPr/>
      </xdr:nvSpPr>
      <xdr:spPr>
        <a:xfrm>
          <a:off x="37465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20555</xdr:rowOff>
    </xdr:from>
    <xdr:ext cx="469744" cy="259045"/>
    <xdr:sp macro="" textlink="">
      <xdr:nvSpPr>
        <xdr:cNvPr id="85" name="テキスト ボックス 84"/>
        <xdr:cNvSpPr txBox="1"/>
      </xdr:nvSpPr>
      <xdr:spPr>
        <a:xfrm>
          <a:off x="3562427" y="55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98371</xdr:rowOff>
    </xdr:from>
    <xdr:to>
      <xdr:col>4</xdr:col>
      <xdr:colOff>206375</xdr:colOff>
      <xdr:row>34</xdr:row>
      <xdr:rowOff>28521</xdr:rowOff>
    </xdr:to>
    <xdr:sp macro="" textlink="">
      <xdr:nvSpPr>
        <xdr:cNvPr id="86" name="円/楕円 85"/>
        <xdr:cNvSpPr/>
      </xdr:nvSpPr>
      <xdr:spPr>
        <a:xfrm>
          <a:off x="2857500" y="57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45048</xdr:rowOff>
    </xdr:from>
    <xdr:ext cx="469744" cy="259045"/>
    <xdr:sp macro="" textlink="">
      <xdr:nvSpPr>
        <xdr:cNvPr id="87" name="テキスト ボックス 86"/>
        <xdr:cNvSpPr txBox="1"/>
      </xdr:nvSpPr>
      <xdr:spPr>
        <a:xfrm>
          <a:off x="2673427" y="55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61795</xdr:rowOff>
    </xdr:from>
    <xdr:to>
      <xdr:col>3</xdr:col>
      <xdr:colOff>3175</xdr:colOff>
      <xdr:row>33</xdr:row>
      <xdr:rowOff>163395</xdr:rowOff>
    </xdr:to>
    <xdr:sp macro="" textlink="">
      <xdr:nvSpPr>
        <xdr:cNvPr id="88" name="円/楕円 87"/>
        <xdr:cNvSpPr/>
      </xdr:nvSpPr>
      <xdr:spPr>
        <a:xfrm>
          <a:off x="19685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8472</xdr:rowOff>
    </xdr:from>
    <xdr:ext cx="469744" cy="259045"/>
    <xdr:sp macro="" textlink="">
      <xdr:nvSpPr>
        <xdr:cNvPr id="89" name="テキスト ボックス 88"/>
        <xdr:cNvSpPr txBox="1"/>
      </xdr:nvSpPr>
      <xdr:spPr>
        <a:xfrm>
          <a:off x="1784427" y="5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2358</xdr:rowOff>
    </xdr:from>
    <xdr:to>
      <xdr:col>1</xdr:col>
      <xdr:colOff>485775</xdr:colOff>
      <xdr:row>32</xdr:row>
      <xdr:rowOff>103958</xdr:rowOff>
    </xdr:to>
    <xdr:sp macro="" textlink="">
      <xdr:nvSpPr>
        <xdr:cNvPr id="90" name="円/楕円 89"/>
        <xdr:cNvSpPr/>
      </xdr:nvSpPr>
      <xdr:spPr>
        <a:xfrm>
          <a:off x="1079500" y="54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120485</xdr:rowOff>
    </xdr:from>
    <xdr:ext cx="469744" cy="259045"/>
    <xdr:sp macro="" textlink="">
      <xdr:nvSpPr>
        <xdr:cNvPr id="91" name="テキスト ボックス 90"/>
        <xdr:cNvSpPr txBox="1"/>
      </xdr:nvSpPr>
      <xdr:spPr>
        <a:xfrm>
          <a:off x="895427" y="52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134389</xdr:rowOff>
    </xdr:from>
    <xdr:to>
      <xdr:col>6</xdr:col>
      <xdr:colOff>511175</xdr:colOff>
      <xdr:row>58</xdr:row>
      <xdr:rowOff>46755</xdr:rowOff>
    </xdr:to>
    <xdr:cxnSp macro="">
      <xdr:nvCxnSpPr>
        <xdr:cNvPr id="120" name="直線コネクタ 119"/>
        <xdr:cNvCxnSpPr/>
      </xdr:nvCxnSpPr>
      <xdr:spPr>
        <a:xfrm flipV="1">
          <a:off x="3797300" y="9907039"/>
          <a:ext cx="838200" cy="8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149263</xdr:rowOff>
    </xdr:from>
    <xdr:to>
      <xdr:col>5</xdr:col>
      <xdr:colOff>358775</xdr:colOff>
      <xdr:row>58</xdr:row>
      <xdr:rowOff>46755</xdr:rowOff>
    </xdr:to>
    <xdr:cxnSp macro="">
      <xdr:nvCxnSpPr>
        <xdr:cNvPr id="123" name="直線コネクタ 122"/>
        <xdr:cNvCxnSpPr/>
      </xdr:nvCxnSpPr>
      <xdr:spPr>
        <a:xfrm>
          <a:off x="2908300" y="992191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149263</xdr:rowOff>
    </xdr:from>
    <xdr:to>
      <xdr:col>4</xdr:col>
      <xdr:colOff>155575</xdr:colOff>
      <xdr:row>58</xdr:row>
      <xdr:rowOff>49147</xdr:rowOff>
    </xdr:to>
    <xdr:cxnSp macro="">
      <xdr:nvCxnSpPr>
        <xdr:cNvPr id="126" name="直線コネクタ 125"/>
        <xdr:cNvCxnSpPr/>
      </xdr:nvCxnSpPr>
      <xdr:spPr>
        <a:xfrm flipV="1">
          <a:off x="2019300" y="9921913"/>
          <a:ext cx="889000" cy="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41863</xdr:rowOff>
    </xdr:from>
    <xdr:to>
      <xdr:col>2</xdr:col>
      <xdr:colOff>638175</xdr:colOff>
      <xdr:row>58</xdr:row>
      <xdr:rowOff>49147</xdr:rowOff>
    </xdr:to>
    <xdr:cxnSp macro="">
      <xdr:nvCxnSpPr>
        <xdr:cNvPr id="129" name="直線コネクタ 128"/>
        <xdr:cNvCxnSpPr/>
      </xdr:nvCxnSpPr>
      <xdr:spPr>
        <a:xfrm>
          <a:off x="1130300" y="9985963"/>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83589</xdr:rowOff>
    </xdr:from>
    <xdr:to>
      <xdr:col>6</xdr:col>
      <xdr:colOff>561975</xdr:colOff>
      <xdr:row>58</xdr:row>
      <xdr:rowOff>13739</xdr:rowOff>
    </xdr:to>
    <xdr:sp macro="" textlink="">
      <xdr:nvSpPr>
        <xdr:cNvPr id="139" name="円/楕円 138"/>
        <xdr:cNvSpPr/>
      </xdr:nvSpPr>
      <xdr:spPr>
        <a:xfrm>
          <a:off x="4584700" y="98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167405</xdr:rowOff>
    </xdr:from>
    <xdr:to>
      <xdr:col>5</xdr:col>
      <xdr:colOff>409575</xdr:colOff>
      <xdr:row>58</xdr:row>
      <xdr:rowOff>97555</xdr:rowOff>
    </xdr:to>
    <xdr:sp macro="" textlink="">
      <xdr:nvSpPr>
        <xdr:cNvPr id="141" name="円/楕円 140"/>
        <xdr:cNvSpPr/>
      </xdr:nvSpPr>
      <xdr:spPr>
        <a:xfrm>
          <a:off x="3746500" y="99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88682</xdr:rowOff>
    </xdr:from>
    <xdr:ext cx="534377" cy="259045"/>
    <xdr:sp macro="" textlink="">
      <xdr:nvSpPr>
        <xdr:cNvPr id="142" name="テキスト ボックス 141"/>
        <xdr:cNvSpPr txBox="1"/>
      </xdr:nvSpPr>
      <xdr:spPr>
        <a:xfrm>
          <a:off x="3530111" y="100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98463</xdr:rowOff>
    </xdr:from>
    <xdr:to>
      <xdr:col>4</xdr:col>
      <xdr:colOff>206375</xdr:colOff>
      <xdr:row>58</xdr:row>
      <xdr:rowOff>28613</xdr:rowOff>
    </xdr:to>
    <xdr:sp macro="" textlink="">
      <xdr:nvSpPr>
        <xdr:cNvPr id="143" name="円/楕円 142"/>
        <xdr:cNvSpPr/>
      </xdr:nvSpPr>
      <xdr:spPr>
        <a:xfrm>
          <a:off x="2857500" y="98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19740</xdr:rowOff>
    </xdr:from>
    <xdr:ext cx="534377" cy="259045"/>
    <xdr:sp macro="" textlink="">
      <xdr:nvSpPr>
        <xdr:cNvPr id="144" name="テキスト ボックス 143"/>
        <xdr:cNvSpPr txBox="1"/>
      </xdr:nvSpPr>
      <xdr:spPr>
        <a:xfrm>
          <a:off x="2641111" y="99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169797</xdr:rowOff>
    </xdr:from>
    <xdr:to>
      <xdr:col>3</xdr:col>
      <xdr:colOff>3175</xdr:colOff>
      <xdr:row>58</xdr:row>
      <xdr:rowOff>99947</xdr:rowOff>
    </xdr:to>
    <xdr:sp macro="" textlink="">
      <xdr:nvSpPr>
        <xdr:cNvPr id="145" name="円/楕円 144"/>
        <xdr:cNvSpPr/>
      </xdr:nvSpPr>
      <xdr:spPr>
        <a:xfrm>
          <a:off x="1968500" y="99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91074</xdr:rowOff>
    </xdr:from>
    <xdr:ext cx="534377" cy="259045"/>
    <xdr:sp macro="" textlink="">
      <xdr:nvSpPr>
        <xdr:cNvPr id="146" name="テキスト ボックス 145"/>
        <xdr:cNvSpPr txBox="1"/>
      </xdr:nvSpPr>
      <xdr:spPr>
        <a:xfrm>
          <a:off x="1752111" y="100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162513</xdr:rowOff>
    </xdr:from>
    <xdr:to>
      <xdr:col>1</xdr:col>
      <xdr:colOff>485775</xdr:colOff>
      <xdr:row>58</xdr:row>
      <xdr:rowOff>92663</xdr:rowOff>
    </xdr:to>
    <xdr:sp macro="" textlink="">
      <xdr:nvSpPr>
        <xdr:cNvPr id="147" name="円/楕円 146"/>
        <xdr:cNvSpPr/>
      </xdr:nvSpPr>
      <xdr:spPr>
        <a:xfrm>
          <a:off x="1079500" y="99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83790</xdr:rowOff>
    </xdr:from>
    <xdr:ext cx="534377" cy="259045"/>
    <xdr:sp macro="" textlink="">
      <xdr:nvSpPr>
        <xdr:cNvPr id="148" name="テキスト ボックス 147"/>
        <xdr:cNvSpPr txBox="1"/>
      </xdr:nvSpPr>
      <xdr:spPr>
        <a:xfrm>
          <a:off x="863111" y="1002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81682</xdr:rowOff>
    </xdr:from>
    <xdr:to>
      <xdr:col>6</xdr:col>
      <xdr:colOff>511175</xdr:colOff>
      <xdr:row>78</xdr:row>
      <xdr:rowOff>15920</xdr:rowOff>
    </xdr:to>
    <xdr:cxnSp macro="">
      <xdr:nvCxnSpPr>
        <xdr:cNvPr id="178" name="直線コネクタ 177"/>
        <xdr:cNvCxnSpPr/>
      </xdr:nvCxnSpPr>
      <xdr:spPr>
        <a:xfrm>
          <a:off x="3797300" y="13283332"/>
          <a:ext cx="838200" cy="1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81682</xdr:rowOff>
    </xdr:from>
    <xdr:to>
      <xdr:col>5</xdr:col>
      <xdr:colOff>358775</xdr:colOff>
      <xdr:row>78</xdr:row>
      <xdr:rowOff>70788</xdr:rowOff>
    </xdr:to>
    <xdr:cxnSp macro="">
      <xdr:nvCxnSpPr>
        <xdr:cNvPr id="181" name="直線コネクタ 180"/>
        <xdr:cNvCxnSpPr/>
      </xdr:nvCxnSpPr>
      <xdr:spPr>
        <a:xfrm flipV="1">
          <a:off x="2908300" y="13283332"/>
          <a:ext cx="889000" cy="1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45292</xdr:rowOff>
    </xdr:from>
    <xdr:to>
      <xdr:col>4</xdr:col>
      <xdr:colOff>155575</xdr:colOff>
      <xdr:row>78</xdr:row>
      <xdr:rowOff>70788</xdr:rowOff>
    </xdr:to>
    <xdr:cxnSp macro="">
      <xdr:nvCxnSpPr>
        <xdr:cNvPr id="184" name="直線コネクタ 183"/>
        <xdr:cNvCxnSpPr/>
      </xdr:nvCxnSpPr>
      <xdr:spPr>
        <a:xfrm>
          <a:off x="2019300" y="13418392"/>
          <a:ext cx="889000" cy="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45292</xdr:rowOff>
    </xdr:from>
    <xdr:to>
      <xdr:col>2</xdr:col>
      <xdr:colOff>638175</xdr:colOff>
      <xdr:row>78</xdr:row>
      <xdr:rowOff>85533</xdr:rowOff>
    </xdr:to>
    <xdr:cxnSp macro="">
      <xdr:nvCxnSpPr>
        <xdr:cNvPr id="187" name="直線コネクタ 186"/>
        <xdr:cNvCxnSpPr/>
      </xdr:nvCxnSpPr>
      <xdr:spPr>
        <a:xfrm flipV="1">
          <a:off x="1130300" y="13418392"/>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136570</xdr:rowOff>
    </xdr:from>
    <xdr:to>
      <xdr:col>6</xdr:col>
      <xdr:colOff>561975</xdr:colOff>
      <xdr:row>78</xdr:row>
      <xdr:rowOff>66720</xdr:rowOff>
    </xdr:to>
    <xdr:sp macro="" textlink="">
      <xdr:nvSpPr>
        <xdr:cNvPr id="197" name="円/楕円 196"/>
        <xdr:cNvSpPr/>
      </xdr:nvSpPr>
      <xdr:spPr>
        <a:xfrm>
          <a:off x="4584700" y="133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159447</xdr:rowOff>
    </xdr:from>
    <xdr:ext cx="599010" cy="259045"/>
    <xdr:sp macro="" textlink="">
      <xdr:nvSpPr>
        <xdr:cNvPr id="198" name="民生費該当値テキスト"/>
        <xdr:cNvSpPr txBox="1"/>
      </xdr:nvSpPr>
      <xdr:spPr>
        <a:xfrm>
          <a:off x="4686300" y="1318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30882</xdr:rowOff>
    </xdr:from>
    <xdr:to>
      <xdr:col>5</xdr:col>
      <xdr:colOff>409575</xdr:colOff>
      <xdr:row>77</xdr:row>
      <xdr:rowOff>132482</xdr:rowOff>
    </xdr:to>
    <xdr:sp macro="" textlink="">
      <xdr:nvSpPr>
        <xdr:cNvPr id="199" name="円/楕円 198"/>
        <xdr:cNvSpPr/>
      </xdr:nvSpPr>
      <xdr:spPr>
        <a:xfrm>
          <a:off x="3746500" y="132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149009</xdr:rowOff>
    </xdr:from>
    <xdr:ext cx="599010" cy="259045"/>
    <xdr:sp macro="" textlink="">
      <xdr:nvSpPr>
        <xdr:cNvPr id="200" name="テキスト ボックス 199"/>
        <xdr:cNvSpPr txBox="1"/>
      </xdr:nvSpPr>
      <xdr:spPr>
        <a:xfrm>
          <a:off x="3497794" y="130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19988</xdr:rowOff>
    </xdr:from>
    <xdr:to>
      <xdr:col>4</xdr:col>
      <xdr:colOff>206375</xdr:colOff>
      <xdr:row>78</xdr:row>
      <xdr:rowOff>121588</xdr:rowOff>
    </xdr:to>
    <xdr:sp macro="" textlink="">
      <xdr:nvSpPr>
        <xdr:cNvPr id="201" name="円/楕円 200"/>
        <xdr:cNvSpPr/>
      </xdr:nvSpPr>
      <xdr:spPr>
        <a:xfrm>
          <a:off x="2857500" y="133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112715</xdr:rowOff>
    </xdr:from>
    <xdr:ext cx="599010" cy="259045"/>
    <xdr:sp macro="" textlink="">
      <xdr:nvSpPr>
        <xdr:cNvPr id="202" name="テキスト ボックス 201"/>
        <xdr:cNvSpPr txBox="1"/>
      </xdr:nvSpPr>
      <xdr:spPr>
        <a:xfrm>
          <a:off x="2608794" y="134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165942</xdr:rowOff>
    </xdr:from>
    <xdr:to>
      <xdr:col>3</xdr:col>
      <xdr:colOff>3175</xdr:colOff>
      <xdr:row>78</xdr:row>
      <xdr:rowOff>96092</xdr:rowOff>
    </xdr:to>
    <xdr:sp macro="" textlink="">
      <xdr:nvSpPr>
        <xdr:cNvPr id="203" name="円/楕円 202"/>
        <xdr:cNvSpPr/>
      </xdr:nvSpPr>
      <xdr:spPr>
        <a:xfrm>
          <a:off x="1968500" y="133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87219</xdr:rowOff>
    </xdr:from>
    <xdr:ext cx="599010" cy="259045"/>
    <xdr:sp macro="" textlink="">
      <xdr:nvSpPr>
        <xdr:cNvPr id="204" name="テキスト ボックス 203"/>
        <xdr:cNvSpPr txBox="1"/>
      </xdr:nvSpPr>
      <xdr:spPr>
        <a:xfrm>
          <a:off x="1719794" y="1346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34733</xdr:rowOff>
    </xdr:from>
    <xdr:to>
      <xdr:col>1</xdr:col>
      <xdr:colOff>485775</xdr:colOff>
      <xdr:row>78</xdr:row>
      <xdr:rowOff>136333</xdr:rowOff>
    </xdr:to>
    <xdr:sp macro="" textlink="">
      <xdr:nvSpPr>
        <xdr:cNvPr id="205" name="円/楕円 204"/>
        <xdr:cNvSpPr/>
      </xdr:nvSpPr>
      <xdr:spPr>
        <a:xfrm>
          <a:off x="1079500" y="134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127460</xdr:rowOff>
    </xdr:from>
    <xdr:ext cx="599010" cy="259045"/>
    <xdr:sp macro="" textlink="">
      <xdr:nvSpPr>
        <xdr:cNvPr id="206" name="テキスト ボックス 205"/>
        <xdr:cNvSpPr txBox="1"/>
      </xdr:nvSpPr>
      <xdr:spPr>
        <a:xfrm>
          <a:off x="830794" y="1350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5186</xdr:rowOff>
    </xdr:from>
    <xdr:to>
      <xdr:col>6</xdr:col>
      <xdr:colOff>511175</xdr:colOff>
      <xdr:row>99</xdr:row>
      <xdr:rowOff>45909</xdr:rowOff>
    </xdr:to>
    <xdr:cxnSp macro="">
      <xdr:nvCxnSpPr>
        <xdr:cNvPr id="238" name="直線コネクタ 237"/>
        <xdr:cNvCxnSpPr/>
      </xdr:nvCxnSpPr>
      <xdr:spPr>
        <a:xfrm flipV="1">
          <a:off x="3797300" y="16978736"/>
          <a:ext cx="8382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169907</xdr:rowOff>
    </xdr:from>
    <xdr:to>
      <xdr:col>5</xdr:col>
      <xdr:colOff>358775</xdr:colOff>
      <xdr:row>99</xdr:row>
      <xdr:rowOff>45909</xdr:rowOff>
    </xdr:to>
    <xdr:cxnSp macro="">
      <xdr:nvCxnSpPr>
        <xdr:cNvPr id="241" name="直線コネクタ 240"/>
        <xdr:cNvCxnSpPr/>
      </xdr:nvCxnSpPr>
      <xdr:spPr>
        <a:xfrm>
          <a:off x="2908300" y="16972007"/>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169907</xdr:rowOff>
    </xdr:from>
    <xdr:to>
      <xdr:col>4</xdr:col>
      <xdr:colOff>155575</xdr:colOff>
      <xdr:row>99</xdr:row>
      <xdr:rowOff>23670</xdr:rowOff>
    </xdr:to>
    <xdr:cxnSp macro="">
      <xdr:nvCxnSpPr>
        <xdr:cNvPr id="244" name="直線コネクタ 243"/>
        <xdr:cNvCxnSpPr/>
      </xdr:nvCxnSpPr>
      <xdr:spPr>
        <a:xfrm flipV="1">
          <a:off x="2019300" y="16972007"/>
          <a:ext cx="889000" cy="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23670</xdr:rowOff>
    </xdr:from>
    <xdr:to>
      <xdr:col>2</xdr:col>
      <xdr:colOff>638175</xdr:colOff>
      <xdr:row>99</xdr:row>
      <xdr:rowOff>24126</xdr:rowOff>
    </xdr:to>
    <xdr:cxnSp macro="">
      <xdr:nvCxnSpPr>
        <xdr:cNvPr id="247" name="直線コネクタ 246"/>
        <xdr:cNvCxnSpPr/>
      </xdr:nvCxnSpPr>
      <xdr:spPr>
        <a:xfrm flipV="1">
          <a:off x="1130300" y="16997220"/>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125836</xdr:rowOff>
    </xdr:from>
    <xdr:to>
      <xdr:col>6</xdr:col>
      <xdr:colOff>561975</xdr:colOff>
      <xdr:row>99</xdr:row>
      <xdr:rowOff>55986</xdr:rowOff>
    </xdr:to>
    <xdr:sp macro="" textlink="">
      <xdr:nvSpPr>
        <xdr:cNvPr id="257" name="円/楕円 256"/>
        <xdr:cNvSpPr/>
      </xdr:nvSpPr>
      <xdr:spPr>
        <a:xfrm>
          <a:off x="4584700" y="169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40763</xdr:rowOff>
    </xdr:from>
    <xdr:ext cx="534377" cy="259045"/>
    <xdr:sp macro="" textlink="">
      <xdr:nvSpPr>
        <xdr:cNvPr id="258" name="衛生費該当値テキスト"/>
        <xdr:cNvSpPr txBox="1"/>
      </xdr:nvSpPr>
      <xdr:spPr>
        <a:xfrm>
          <a:off x="4686300" y="168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166559</xdr:rowOff>
    </xdr:from>
    <xdr:to>
      <xdr:col>5</xdr:col>
      <xdr:colOff>409575</xdr:colOff>
      <xdr:row>99</xdr:row>
      <xdr:rowOff>96709</xdr:rowOff>
    </xdr:to>
    <xdr:sp macro="" textlink="">
      <xdr:nvSpPr>
        <xdr:cNvPr id="259" name="円/楕円 258"/>
        <xdr:cNvSpPr/>
      </xdr:nvSpPr>
      <xdr:spPr>
        <a:xfrm>
          <a:off x="3746500" y="169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87836</xdr:rowOff>
    </xdr:from>
    <xdr:ext cx="534377" cy="259045"/>
    <xdr:sp macro="" textlink="">
      <xdr:nvSpPr>
        <xdr:cNvPr id="260" name="テキスト ボックス 259"/>
        <xdr:cNvSpPr txBox="1"/>
      </xdr:nvSpPr>
      <xdr:spPr>
        <a:xfrm>
          <a:off x="3530111" y="170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119107</xdr:rowOff>
    </xdr:from>
    <xdr:to>
      <xdr:col>4</xdr:col>
      <xdr:colOff>206375</xdr:colOff>
      <xdr:row>99</xdr:row>
      <xdr:rowOff>49257</xdr:rowOff>
    </xdr:to>
    <xdr:sp macro="" textlink="">
      <xdr:nvSpPr>
        <xdr:cNvPr id="261" name="円/楕円 260"/>
        <xdr:cNvSpPr/>
      </xdr:nvSpPr>
      <xdr:spPr>
        <a:xfrm>
          <a:off x="2857500" y="169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40384</xdr:rowOff>
    </xdr:from>
    <xdr:ext cx="534377" cy="259045"/>
    <xdr:sp macro="" textlink="">
      <xdr:nvSpPr>
        <xdr:cNvPr id="262" name="テキスト ボックス 261"/>
        <xdr:cNvSpPr txBox="1"/>
      </xdr:nvSpPr>
      <xdr:spPr>
        <a:xfrm>
          <a:off x="2641111" y="170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144320</xdr:rowOff>
    </xdr:from>
    <xdr:to>
      <xdr:col>3</xdr:col>
      <xdr:colOff>3175</xdr:colOff>
      <xdr:row>99</xdr:row>
      <xdr:rowOff>74470</xdr:rowOff>
    </xdr:to>
    <xdr:sp macro="" textlink="">
      <xdr:nvSpPr>
        <xdr:cNvPr id="263" name="円/楕円 262"/>
        <xdr:cNvSpPr/>
      </xdr:nvSpPr>
      <xdr:spPr>
        <a:xfrm>
          <a:off x="1968500" y="169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65597</xdr:rowOff>
    </xdr:from>
    <xdr:ext cx="534377" cy="259045"/>
    <xdr:sp macro="" textlink="">
      <xdr:nvSpPr>
        <xdr:cNvPr id="264" name="テキスト ボックス 263"/>
        <xdr:cNvSpPr txBox="1"/>
      </xdr:nvSpPr>
      <xdr:spPr>
        <a:xfrm>
          <a:off x="1752111" y="170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144776</xdr:rowOff>
    </xdr:from>
    <xdr:to>
      <xdr:col>1</xdr:col>
      <xdr:colOff>485775</xdr:colOff>
      <xdr:row>99</xdr:row>
      <xdr:rowOff>74926</xdr:rowOff>
    </xdr:to>
    <xdr:sp macro="" textlink="">
      <xdr:nvSpPr>
        <xdr:cNvPr id="265" name="円/楕円 264"/>
        <xdr:cNvSpPr/>
      </xdr:nvSpPr>
      <xdr:spPr>
        <a:xfrm>
          <a:off x="1079500" y="169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66053</xdr:rowOff>
    </xdr:from>
    <xdr:ext cx="534377" cy="259045"/>
    <xdr:sp macro="" textlink="">
      <xdr:nvSpPr>
        <xdr:cNvPr id="266" name="テキスト ボックス 265"/>
        <xdr:cNvSpPr txBox="1"/>
      </xdr:nvSpPr>
      <xdr:spPr>
        <a:xfrm>
          <a:off x="863111" y="170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67501</xdr:rowOff>
    </xdr:from>
    <xdr:to>
      <xdr:col>15</xdr:col>
      <xdr:colOff>180975</xdr:colOff>
      <xdr:row>36</xdr:row>
      <xdr:rowOff>71310</xdr:rowOff>
    </xdr:to>
    <xdr:cxnSp macro="">
      <xdr:nvCxnSpPr>
        <xdr:cNvPr id="295" name="直線コネクタ 294"/>
        <xdr:cNvCxnSpPr/>
      </xdr:nvCxnSpPr>
      <xdr:spPr>
        <a:xfrm flipV="1">
          <a:off x="9639300" y="623970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138747</xdr:rowOff>
    </xdr:from>
    <xdr:to>
      <xdr:col>14</xdr:col>
      <xdr:colOff>28575</xdr:colOff>
      <xdr:row>36</xdr:row>
      <xdr:rowOff>71310</xdr:rowOff>
    </xdr:to>
    <xdr:cxnSp macro="">
      <xdr:nvCxnSpPr>
        <xdr:cNvPr id="298" name="直線コネクタ 297"/>
        <xdr:cNvCxnSpPr/>
      </xdr:nvCxnSpPr>
      <xdr:spPr>
        <a:xfrm>
          <a:off x="8750300" y="6139497"/>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300" name="テキスト ボックス 299"/>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170752</xdr:rowOff>
    </xdr:from>
    <xdr:to>
      <xdr:col>12</xdr:col>
      <xdr:colOff>511175</xdr:colOff>
      <xdr:row>35</xdr:row>
      <xdr:rowOff>138747</xdr:rowOff>
    </xdr:to>
    <xdr:cxnSp macro="">
      <xdr:nvCxnSpPr>
        <xdr:cNvPr id="301" name="直線コネクタ 300"/>
        <xdr:cNvCxnSpPr/>
      </xdr:nvCxnSpPr>
      <xdr:spPr>
        <a:xfrm>
          <a:off x="7861300" y="6000052"/>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148099</xdr:rowOff>
    </xdr:from>
    <xdr:ext cx="469744" cy="259045"/>
    <xdr:sp macro="" textlink="">
      <xdr:nvSpPr>
        <xdr:cNvPr id="303" name="テキスト ボックス 302"/>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165417</xdr:rowOff>
    </xdr:from>
    <xdr:to>
      <xdr:col>11</xdr:col>
      <xdr:colOff>307975</xdr:colOff>
      <xdr:row>34</xdr:row>
      <xdr:rowOff>170752</xdr:rowOff>
    </xdr:to>
    <xdr:cxnSp macro="">
      <xdr:nvCxnSpPr>
        <xdr:cNvPr id="304" name="直線コネクタ 303"/>
        <xdr:cNvCxnSpPr/>
      </xdr:nvCxnSpPr>
      <xdr:spPr>
        <a:xfrm>
          <a:off x="6972300" y="5480367"/>
          <a:ext cx="889000" cy="5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66184</xdr:rowOff>
    </xdr:from>
    <xdr:ext cx="469744" cy="259045"/>
    <xdr:sp macro="" textlink="">
      <xdr:nvSpPr>
        <xdr:cNvPr id="306" name="テキスト ボックス 305"/>
        <xdr:cNvSpPr txBox="1"/>
      </xdr:nvSpPr>
      <xdr:spPr>
        <a:xfrm>
          <a:off x="7626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116286</xdr:rowOff>
    </xdr:from>
    <xdr:ext cx="469744" cy="259045"/>
    <xdr:sp macro="" textlink="">
      <xdr:nvSpPr>
        <xdr:cNvPr id="308" name="テキスト ボックス 307"/>
        <xdr:cNvSpPr txBox="1"/>
      </xdr:nvSpPr>
      <xdr:spPr>
        <a:xfrm>
          <a:off x="6737427" y="594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16701</xdr:rowOff>
    </xdr:from>
    <xdr:to>
      <xdr:col>15</xdr:col>
      <xdr:colOff>231775</xdr:colOff>
      <xdr:row>36</xdr:row>
      <xdr:rowOff>118301</xdr:rowOff>
    </xdr:to>
    <xdr:sp macro="" textlink="">
      <xdr:nvSpPr>
        <xdr:cNvPr id="314" name="円/楕円 313"/>
        <xdr:cNvSpPr/>
      </xdr:nvSpPr>
      <xdr:spPr>
        <a:xfrm>
          <a:off x="10426700" y="61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39578</xdr:rowOff>
    </xdr:from>
    <xdr:ext cx="469744" cy="259045"/>
    <xdr:sp macro="" textlink="">
      <xdr:nvSpPr>
        <xdr:cNvPr id="315" name="労働費該当値テキスト"/>
        <xdr:cNvSpPr txBox="1"/>
      </xdr:nvSpPr>
      <xdr:spPr>
        <a:xfrm>
          <a:off x="10528300" y="604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20510</xdr:rowOff>
    </xdr:from>
    <xdr:to>
      <xdr:col>14</xdr:col>
      <xdr:colOff>79375</xdr:colOff>
      <xdr:row>36</xdr:row>
      <xdr:rowOff>122110</xdr:rowOff>
    </xdr:to>
    <xdr:sp macro="" textlink="">
      <xdr:nvSpPr>
        <xdr:cNvPr id="316" name="円/楕円 315"/>
        <xdr:cNvSpPr/>
      </xdr:nvSpPr>
      <xdr:spPr>
        <a:xfrm>
          <a:off x="95885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138637</xdr:rowOff>
    </xdr:from>
    <xdr:ext cx="469744" cy="259045"/>
    <xdr:sp macro="" textlink="">
      <xdr:nvSpPr>
        <xdr:cNvPr id="317" name="テキスト ボックス 316"/>
        <xdr:cNvSpPr txBox="1"/>
      </xdr:nvSpPr>
      <xdr:spPr>
        <a:xfrm>
          <a:off x="9404427" y="59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87947</xdr:rowOff>
    </xdr:from>
    <xdr:to>
      <xdr:col>12</xdr:col>
      <xdr:colOff>561975</xdr:colOff>
      <xdr:row>36</xdr:row>
      <xdr:rowOff>18097</xdr:rowOff>
    </xdr:to>
    <xdr:sp macro="" textlink="">
      <xdr:nvSpPr>
        <xdr:cNvPr id="318" name="円/楕円 317"/>
        <xdr:cNvSpPr/>
      </xdr:nvSpPr>
      <xdr:spPr>
        <a:xfrm>
          <a:off x="8699500" y="60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34624</xdr:rowOff>
    </xdr:from>
    <xdr:ext cx="469744" cy="259045"/>
    <xdr:sp macro="" textlink="">
      <xdr:nvSpPr>
        <xdr:cNvPr id="319" name="テキスト ボックス 318"/>
        <xdr:cNvSpPr txBox="1"/>
      </xdr:nvSpPr>
      <xdr:spPr>
        <a:xfrm>
          <a:off x="8515427"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119952</xdr:rowOff>
    </xdr:from>
    <xdr:to>
      <xdr:col>11</xdr:col>
      <xdr:colOff>358775</xdr:colOff>
      <xdr:row>35</xdr:row>
      <xdr:rowOff>50102</xdr:rowOff>
    </xdr:to>
    <xdr:sp macro="" textlink="">
      <xdr:nvSpPr>
        <xdr:cNvPr id="320" name="円/楕円 319"/>
        <xdr:cNvSpPr/>
      </xdr:nvSpPr>
      <xdr:spPr>
        <a:xfrm>
          <a:off x="7810500" y="59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66629</xdr:rowOff>
    </xdr:from>
    <xdr:ext cx="469744" cy="259045"/>
    <xdr:sp macro="" textlink="">
      <xdr:nvSpPr>
        <xdr:cNvPr id="321" name="テキスト ボックス 320"/>
        <xdr:cNvSpPr txBox="1"/>
      </xdr:nvSpPr>
      <xdr:spPr>
        <a:xfrm>
          <a:off x="7626427" y="572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114617</xdr:rowOff>
    </xdr:from>
    <xdr:to>
      <xdr:col>10</xdr:col>
      <xdr:colOff>155575</xdr:colOff>
      <xdr:row>32</xdr:row>
      <xdr:rowOff>44767</xdr:rowOff>
    </xdr:to>
    <xdr:sp macro="" textlink="">
      <xdr:nvSpPr>
        <xdr:cNvPr id="322" name="円/楕円 321"/>
        <xdr:cNvSpPr/>
      </xdr:nvSpPr>
      <xdr:spPr>
        <a:xfrm>
          <a:off x="6921500" y="54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61294</xdr:rowOff>
    </xdr:from>
    <xdr:ext cx="469744" cy="259045"/>
    <xdr:sp macro="" textlink="">
      <xdr:nvSpPr>
        <xdr:cNvPr id="323" name="テキスト ボックス 322"/>
        <xdr:cNvSpPr txBox="1"/>
      </xdr:nvSpPr>
      <xdr:spPr>
        <a:xfrm>
          <a:off x="6737427" y="520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22072</xdr:rowOff>
    </xdr:from>
    <xdr:to>
      <xdr:col>15</xdr:col>
      <xdr:colOff>180975</xdr:colOff>
      <xdr:row>58</xdr:row>
      <xdr:rowOff>40753</xdr:rowOff>
    </xdr:to>
    <xdr:cxnSp macro="">
      <xdr:nvCxnSpPr>
        <xdr:cNvPr id="350" name="直線コネクタ 349"/>
        <xdr:cNvCxnSpPr/>
      </xdr:nvCxnSpPr>
      <xdr:spPr>
        <a:xfrm flipV="1">
          <a:off x="9639300" y="9966172"/>
          <a:ext cx="8382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40753</xdr:rowOff>
    </xdr:from>
    <xdr:to>
      <xdr:col>14</xdr:col>
      <xdr:colOff>28575</xdr:colOff>
      <xdr:row>58</xdr:row>
      <xdr:rowOff>52077</xdr:rowOff>
    </xdr:to>
    <xdr:cxnSp macro="">
      <xdr:nvCxnSpPr>
        <xdr:cNvPr id="353" name="直線コネクタ 352"/>
        <xdr:cNvCxnSpPr/>
      </xdr:nvCxnSpPr>
      <xdr:spPr>
        <a:xfrm flipV="1">
          <a:off x="8750300" y="9984853"/>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41686</xdr:rowOff>
    </xdr:from>
    <xdr:to>
      <xdr:col>12</xdr:col>
      <xdr:colOff>511175</xdr:colOff>
      <xdr:row>58</xdr:row>
      <xdr:rowOff>52077</xdr:rowOff>
    </xdr:to>
    <xdr:cxnSp macro="">
      <xdr:nvCxnSpPr>
        <xdr:cNvPr id="356" name="直線コネクタ 355"/>
        <xdr:cNvCxnSpPr/>
      </xdr:nvCxnSpPr>
      <xdr:spPr>
        <a:xfrm>
          <a:off x="7861300" y="9985786"/>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6774</xdr:rowOff>
    </xdr:from>
    <xdr:to>
      <xdr:col>11</xdr:col>
      <xdr:colOff>307975</xdr:colOff>
      <xdr:row>58</xdr:row>
      <xdr:rowOff>41686</xdr:rowOff>
    </xdr:to>
    <xdr:cxnSp macro="">
      <xdr:nvCxnSpPr>
        <xdr:cNvPr id="359" name="直線コネクタ 358"/>
        <xdr:cNvCxnSpPr/>
      </xdr:nvCxnSpPr>
      <xdr:spPr>
        <a:xfrm>
          <a:off x="6972300" y="9950874"/>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3" name="テキスト ボックス 362"/>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142722</xdr:rowOff>
    </xdr:from>
    <xdr:to>
      <xdr:col>15</xdr:col>
      <xdr:colOff>231775</xdr:colOff>
      <xdr:row>58</xdr:row>
      <xdr:rowOff>72872</xdr:rowOff>
    </xdr:to>
    <xdr:sp macro="" textlink="">
      <xdr:nvSpPr>
        <xdr:cNvPr id="369" name="円/楕円 368"/>
        <xdr:cNvSpPr/>
      </xdr:nvSpPr>
      <xdr:spPr>
        <a:xfrm>
          <a:off x="10426700" y="99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102099</xdr:rowOff>
    </xdr:from>
    <xdr:ext cx="534377" cy="259045"/>
    <xdr:sp macro="" textlink="">
      <xdr:nvSpPr>
        <xdr:cNvPr id="370" name="農林水産業費該当値テキスト"/>
        <xdr:cNvSpPr txBox="1"/>
      </xdr:nvSpPr>
      <xdr:spPr>
        <a:xfrm>
          <a:off x="10528300" y="97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161403</xdr:rowOff>
    </xdr:from>
    <xdr:to>
      <xdr:col>14</xdr:col>
      <xdr:colOff>79375</xdr:colOff>
      <xdr:row>58</xdr:row>
      <xdr:rowOff>91553</xdr:rowOff>
    </xdr:to>
    <xdr:sp macro="" textlink="">
      <xdr:nvSpPr>
        <xdr:cNvPr id="371" name="円/楕円 370"/>
        <xdr:cNvSpPr/>
      </xdr:nvSpPr>
      <xdr:spPr>
        <a:xfrm>
          <a:off x="9588500" y="99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82680</xdr:rowOff>
    </xdr:from>
    <xdr:ext cx="534377" cy="259045"/>
    <xdr:sp macro="" textlink="">
      <xdr:nvSpPr>
        <xdr:cNvPr id="372" name="テキスト ボックス 371"/>
        <xdr:cNvSpPr txBox="1"/>
      </xdr:nvSpPr>
      <xdr:spPr>
        <a:xfrm>
          <a:off x="9372111" y="100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1277</xdr:rowOff>
    </xdr:from>
    <xdr:to>
      <xdr:col>12</xdr:col>
      <xdr:colOff>561975</xdr:colOff>
      <xdr:row>58</xdr:row>
      <xdr:rowOff>102877</xdr:rowOff>
    </xdr:to>
    <xdr:sp macro="" textlink="">
      <xdr:nvSpPr>
        <xdr:cNvPr id="373" name="円/楕円 372"/>
        <xdr:cNvSpPr/>
      </xdr:nvSpPr>
      <xdr:spPr>
        <a:xfrm>
          <a:off x="8699500" y="99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94004</xdr:rowOff>
    </xdr:from>
    <xdr:ext cx="534377" cy="259045"/>
    <xdr:sp macro="" textlink="">
      <xdr:nvSpPr>
        <xdr:cNvPr id="374" name="テキスト ボックス 373"/>
        <xdr:cNvSpPr txBox="1"/>
      </xdr:nvSpPr>
      <xdr:spPr>
        <a:xfrm>
          <a:off x="8483111" y="100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162336</xdr:rowOff>
    </xdr:from>
    <xdr:to>
      <xdr:col>11</xdr:col>
      <xdr:colOff>358775</xdr:colOff>
      <xdr:row>58</xdr:row>
      <xdr:rowOff>92486</xdr:rowOff>
    </xdr:to>
    <xdr:sp macro="" textlink="">
      <xdr:nvSpPr>
        <xdr:cNvPr id="375" name="円/楕円 374"/>
        <xdr:cNvSpPr/>
      </xdr:nvSpPr>
      <xdr:spPr>
        <a:xfrm>
          <a:off x="7810500" y="99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83613</xdr:rowOff>
    </xdr:from>
    <xdr:ext cx="534377" cy="259045"/>
    <xdr:sp macro="" textlink="">
      <xdr:nvSpPr>
        <xdr:cNvPr id="376" name="テキスト ボックス 375"/>
        <xdr:cNvSpPr txBox="1"/>
      </xdr:nvSpPr>
      <xdr:spPr>
        <a:xfrm>
          <a:off x="7594111" y="100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127424</xdr:rowOff>
    </xdr:from>
    <xdr:to>
      <xdr:col>10</xdr:col>
      <xdr:colOff>155575</xdr:colOff>
      <xdr:row>58</xdr:row>
      <xdr:rowOff>57574</xdr:rowOff>
    </xdr:to>
    <xdr:sp macro="" textlink="">
      <xdr:nvSpPr>
        <xdr:cNvPr id="377" name="円/楕円 376"/>
        <xdr:cNvSpPr/>
      </xdr:nvSpPr>
      <xdr:spPr>
        <a:xfrm>
          <a:off x="6921500" y="99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74101</xdr:rowOff>
    </xdr:from>
    <xdr:ext cx="534377" cy="259045"/>
    <xdr:sp macro="" textlink="">
      <xdr:nvSpPr>
        <xdr:cNvPr id="378" name="テキスト ボックス 377"/>
        <xdr:cNvSpPr txBox="1"/>
      </xdr:nvSpPr>
      <xdr:spPr>
        <a:xfrm>
          <a:off x="6705111" y="96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69617</xdr:rowOff>
    </xdr:from>
    <xdr:to>
      <xdr:col>15</xdr:col>
      <xdr:colOff>180975</xdr:colOff>
      <xdr:row>73</xdr:row>
      <xdr:rowOff>146852</xdr:rowOff>
    </xdr:to>
    <xdr:cxnSp macro="">
      <xdr:nvCxnSpPr>
        <xdr:cNvPr id="409" name="直線コネクタ 408"/>
        <xdr:cNvCxnSpPr/>
      </xdr:nvCxnSpPr>
      <xdr:spPr>
        <a:xfrm>
          <a:off x="9639300" y="12242567"/>
          <a:ext cx="838200" cy="4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69617</xdr:rowOff>
    </xdr:from>
    <xdr:to>
      <xdr:col>14</xdr:col>
      <xdr:colOff>28575</xdr:colOff>
      <xdr:row>74</xdr:row>
      <xdr:rowOff>120857</xdr:rowOff>
    </xdr:to>
    <xdr:cxnSp macro="">
      <xdr:nvCxnSpPr>
        <xdr:cNvPr id="412" name="直線コネクタ 411"/>
        <xdr:cNvCxnSpPr/>
      </xdr:nvCxnSpPr>
      <xdr:spPr>
        <a:xfrm flipV="1">
          <a:off x="8750300" y="12242567"/>
          <a:ext cx="889000" cy="5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120857</xdr:rowOff>
    </xdr:from>
    <xdr:to>
      <xdr:col>12</xdr:col>
      <xdr:colOff>511175</xdr:colOff>
      <xdr:row>76</xdr:row>
      <xdr:rowOff>97017</xdr:rowOff>
    </xdr:to>
    <xdr:cxnSp macro="">
      <xdr:nvCxnSpPr>
        <xdr:cNvPr id="415" name="直線コネクタ 414"/>
        <xdr:cNvCxnSpPr/>
      </xdr:nvCxnSpPr>
      <xdr:spPr>
        <a:xfrm flipV="1">
          <a:off x="7861300" y="12808157"/>
          <a:ext cx="889000" cy="3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121379</xdr:rowOff>
    </xdr:from>
    <xdr:to>
      <xdr:col>11</xdr:col>
      <xdr:colOff>307975</xdr:colOff>
      <xdr:row>76</xdr:row>
      <xdr:rowOff>97017</xdr:rowOff>
    </xdr:to>
    <xdr:cxnSp macro="">
      <xdr:nvCxnSpPr>
        <xdr:cNvPr id="418" name="直線コネクタ 417"/>
        <xdr:cNvCxnSpPr/>
      </xdr:nvCxnSpPr>
      <xdr:spPr>
        <a:xfrm>
          <a:off x="6972300" y="12294329"/>
          <a:ext cx="889000" cy="8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96052</xdr:rowOff>
    </xdr:from>
    <xdr:to>
      <xdr:col>15</xdr:col>
      <xdr:colOff>231775</xdr:colOff>
      <xdr:row>74</xdr:row>
      <xdr:rowOff>26202</xdr:rowOff>
    </xdr:to>
    <xdr:sp macro="" textlink="">
      <xdr:nvSpPr>
        <xdr:cNvPr id="428" name="円/楕円 427"/>
        <xdr:cNvSpPr/>
      </xdr:nvSpPr>
      <xdr:spPr>
        <a:xfrm>
          <a:off x="10426700" y="12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118929</xdr:rowOff>
    </xdr:from>
    <xdr:ext cx="534377" cy="259045"/>
    <xdr:sp macro="" textlink="">
      <xdr:nvSpPr>
        <xdr:cNvPr id="429" name="商工費該当値テキスト"/>
        <xdr:cNvSpPr txBox="1"/>
      </xdr:nvSpPr>
      <xdr:spPr>
        <a:xfrm>
          <a:off x="10528300" y="1246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18817</xdr:rowOff>
    </xdr:from>
    <xdr:to>
      <xdr:col>14</xdr:col>
      <xdr:colOff>79375</xdr:colOff>
      <xdr:row>71</xdr:row>
      <xdr:rowOff>120417</xdr:rowOff>
    </xdr:to>
    <xdr:sp macro="" textlink="">
      <xdr:nvSpPr>
        <xdr:cNvPr id="430" name="円/楕円 429"/>
        <xdr:cNvSpPr/>
      </xdr:nvSpPr>
      <xdr:spPr>
        <a:xfrm>
          <a:off x="9588500" y="121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136944</xdr:rowOff>
    </xdr:from>
    <xdr:ext cx="534377" cy="259045"/>
    <xdr:sp macro="" textlink="">
      <xdr:nvSpPr>
        <xdr:cNvPr id="431" name="テキスト ボックス 430"/>
        <xdr:cNvSpPr txBox="1"/>
      </xdr:nvSpPr>
      <xdr:spPr>
        <a:xfrm>
          <a:off x="9372111" y="119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70057</xdr:rowOff>
    </xdr:from>
    <xdr:to>
      <xdr:col>12</xdr:col>
      <xdr:colOff>561975</xdr:colOff>
      <xdr:row>75</xdr:row>
      <xdr:rowOff>207</xdr:rowOff>
    </xdr:to>
    <xdr:sp macro="" textlink="">
      <xdr:nvSpPr>
        <xdr:cNvPr id="432" name="円/楕円 431"/>
        <xdr:cNvSpPr/>
      </xdr:nvSpPr>
      <xdr:spPr>
        <a:xfrm>
          <a:off x="8699500" y="127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16734</xdr:rowOff>
    </xdr:from>
    <xdr:ext cx="534377" cy="259045"/>
    <xdr:sp macro="" textlink="">
      <xdr:nvSpPr>
        <xdr:cNvPr id="433" name="テキスト ボックス 432"/>
        <xdr:cNvSpPr txBox="1"/>
      </xdr:nvSpPr>
      <xdr:spPr>
        <a:xfrm>
          <a:off x="8483111" y="125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46217</xdr:rowOff>
    </xdr:from>
    <xdr:to>
      <xdr:col>11</xdr:col>
      <xdr:colOff>358775</xdr:colOff>
      <xdr:row>76</xdr:row>
      <xdr:rowOff>147817</xdr:rowOff>
    </xdr:to>
    <xdr:sp macro="" textlink="">
      <xdr:nvSpPr>
        <xdr:cNvPr id="434" name="円/楕円 433"/>
        <xdr:cNvSpPr/>
      </xdr:nvSpPr>
      <xdr:spPr>
        <a:xfrm>
          <a:off x="7810500" y="130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164344</xdr:rowOff>
    </xdr:from>
    <xdr:ext cx="534377" cy="259045"/>
    <xdr:sp macro="" textlink="">
      <xdr:nvSpPr>
        <xdr:cNvPr id="435" name="テキスト ボックス 434"/>
        <xdr:cNvSpPr txBox="1"/>
      </xdr:nvSpPr>
      <xdr:spPr>
        <a:xfrm>
          <a:off x="7594111" y="128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70579</xdr:rowOff>
    </xdr:from>
    <xdr:to>
      <xdr:col>10</xdr:col>
      <xdr:colOff>155575</xdr:colOff>
      <xdr:row>72</xdr:row>
      <xdr:rowOff>729</xdr:rowOff>
    </xdr:to>
    <xdr:sp macro="" textlink="">
      <xdr:nvSpPr>
        <xdr:cNvPr id="436" name="円/楕円 435"/>
        <xdr:cNvSpPr/>
      </xdr:nvSpPr>
      <xdr:spPr>
        <a:xfrm>
          <a:off x="6921500" y="122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17256</xdr:rowOff>
    </xdr:from>
    <xdr:ext cx="534377" cy="259045"/>
    <xdr:sp macro="" textlink="">
      <xdr:nvSpPr>
        <xdr:cNvPr id="437" name="テキスト ボックス 436"/>
        <xdr:cNvSpPr txBox="1"/>
      </xdr:nvSpPr>
      <xdr:spPr>
        <a:xfrm>
          <a:off x="6705111" y="120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9325</xdr:rowOff>
    </xdr:from>
    <xdr:to>
      <xdr:col>15</xdr:col>
      <xdr:colOff>180975</xdr:colOff>
      <xdr:row>98</xdr:row>
      <xdr:rowOff>26598</xdr:rowOff>
    </xdr:to>
    <xdr:cxnSp macro="">
      <xdr:nvCxnSpPr>
        <xdr:cNvPr id="464" name="直線コネクタ 463"/>
        <xdr:cNvCxnSpPr/>
      </xdr:nvCxnSpPr>
      <xdr:spPr>
        <a:xfrm flipV="1">
          <a:off x="9639300" y="16811425"/>
          <a:ext cx="8382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26598</xdr:rowOff>
    </xdr:from>
    <xdr:to>
      <xdr:col>14</xdr:col>
      <xdr:colOff>28575</xdr:colOff>
      <xdr:row>98</xdr:row>
      <xdr:rowOff>40106</xdr:rowOff>
    </xdr:to>
    <xdr:cxnSp macro="">
      <xdr:nvCxnSpPr>
        <xdr:cNvPr id="467" name="直線コネクタ 466"/>
        <xdr:cNvCxnSpPr/>
      </xdr:nvCxnSpPr>
      <xdr:spPr>
        <a:xfrm flipV="1">
          <a:off x="8750300" y="16828698"/>
          <a:ext cx="889000" cy="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40106</xdr:rowOff>
    </xdr:from>
    <xdr:to>
      <xdr:col>12</xdr:col>
      <xdr:colOff>511175</xdr:colOff>
      <xdr:row>98</xdr:row>
      <xdr:rowOff>42317</xdr:rowOff>
    </xdr:to>
    <xdr:cxnSp macro="">
      <xdr:nvCxnSpPr>
        <xdr:cNvPr id="470" name="直線コネクタ 469"/>
        <xdr:cNvCxnSpPr/>
      </xdr:nvCxnSpPr>
      <xdr:spPr>
        <a:xfrm flipV="1">
          <a:off x="7861300" y="16842206"/>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42317</xdr:rowOff>
    </xdr:from>
    <xdr:to>
      <xdr:col>11</xdr:col>
      <xdr:colOff>307975</xdr:colOff>
      <xdr:row>98</xdr:row>
      <xdr:rowOff>46484</xdr:rowOff>
    </xdr:to>
    <xdr:cxnSp macro="">
      <xdr:nvCxnSpPr>
        <xdr:cNvPr id="473" name="直線コネクタ 472"/>
        <xdr:cNvCxnSpPr/>
      </xdr:nvCxnSpPr>
      <xdr:spPr>
        <a:xfrm flipV="1">
          <a:off x="6972300" y="16844417"/>
          <a:ext cx="8890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129975</xdr:rowOff>
    </xdr:from>
    <xdr:to>
      <xdr:col>15</xdr:col>
      <xdr:colOff>231775</xdr:colOff>
      <xdr:row>98</xdr:row>
      <xdr:rowOff>60125</xdr:rowOff>
    </xdr:to>
    <xdr:sp macro="" textlink="">
      <xdr:nvSpPr>
        <xdr:cNvPr id="483" name="円/楕円 482"/>
        <xdr:cNvSpPr/>
      </xdr:nvSpPr>
      <xdr:spPr>
        <a:xfrm>
          <a:off x="10426700" y="167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147248</xdr:rowOff>
    </xdr:from>
    <xdr:to>
      <xdr:col>14</xdr:col>
      <xdr:colOff>79375</xdr:colOff>
      <xdr:row>98</xdr:row>
      <xdr:rowOff>77398</xdr:rowOff>
    </xdr:to>
    <xdr:sp macro="" textlink="">
      <xdr:nvSpPr>
        <xdr:cNvPr id="485" name="円/楕円 484"/>
        <xdr:cNvSpPr/>
      </xdr:nvSpPr>
      <xdr:spPr>
        <a:xfrm>
          <a:off x="9588500" y="167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68525</xdr:rowOff>
    </xdr:from>
    <xdr:ext cx="534377" cy="259045"/>
    <xdr:sp macro="" textlink="">
      <xdr:nvSpPr>
        <xdr:cNvPr id="486" name="テキスト ボックス 485"/>
        <xdr:cNvSpPr txBox="1"/>
      </xdr:nvSpPr>
      <xdr:spPr>
        <a:xfrm>
          <a:off x="9372111" y="168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160756</xdr:rowOff>
    </xdr:from>
    <xdr:to>
      <xdr:col>12</xdr:col>
      <xdr:colOff>561975</xdr:colOff>
      <xdr:row>98</xdr:row>
      <xdr:rowOff>90906</xdr:rowOff>
    </xdr:to>
    <xdr:sp macro="" textlink="">
      <xdr:nvSpPr>
        <xdr:cNvPr id="487" name="円/楕円 486"/>
        <xdr:cNvSpPr/>
      </xdr:nvSpPr>
      <xdr:spPr>
        <a:xfrm>
          <a:off x="8699500" y="167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82033</xdr:rowOff>
    </xdr:from>
    <xdr:ext cx="534377" cy="259045"/>
    <xdr:sp macro="" textlink="">
      <xdr:nvSpPr>
        <xdr:cNvPr id="488" name="テキスト ボックス 487"/>
        <xdr:cNvSpPr txBox="1"/>
      </xdr:nvSpPr>
      <xdr:spPr>
        <a:xfrm>
          <a:off x="8483111" y="168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162967</xdr:rowOff>
    </xdr:from>
    <xdr:to>
      <xdr:col>11</xdr:col>
      <xdr:colOff>358775</xdr:colOff>
      <xdr:row>98</xdr:row>
      <xdr:rowOff>93117</xdr:rowOff>
    </xdr:to>
    <xdr:sp macro="" textlink="">
      <xdr:nvSpPr>
        <xdr:cNvPr id="489" name="円/楕円 488"/>
        <xdr:cNvSpPr/>
      </xdr:nvSpPr>
      <xdr:spPr>
        <a:xfrm>
          <a:off x="7810500" y="167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84244</xdr:rowOff>
    </xdr:from>
    <xdr:ext cx="534377" cy="259045"/>
    <xdr:sp macro="" textlink="">
      <xdr:nvSpPr>
        <xdr:cNvPr id="490" name="テキスト ボックス 489"/>
        <xdr:cNvSpPr txBox="1"/>
      </xdr:nvSpPr>
      <xdr:spPr>
        <a:xfrm>
          <a:off x="7594111" y="168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167134</xdr:rowOff>
    </xdr:from>
    <xdr:to>
      <xdr:col>10</xdr:col>
      <xdr:colOff>155575</xdr:colOff>
      <xdr:row>98</xdr:row>
      <xdr:rowOff>97284</xdr:rowOff>
    </xdr:to>
    <xdr:sp macro="" textlink="">
      <xdr:nvSpPr>
        <xdr:cNvPr id="491" name="円/楕円 490"/>
        <xdr:cNvSpPr/>
      </xdr:nvSpPr>
      <xdr:spPr>
        <a:xfrm>
          <a:off x="6921500" y="167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88411</xdr:rowOff>
    </xdr:from>
    <xdr:ext cx="534377" cy="259045"/>
    <xdr:sp macro="" textlink="">
      <xdr:nvSpPr>
        <xdr:cNvPr id="492" name="テキスト ボックス 491"/>
        <xdr:cNvSpPr txBox="1"/>
      </xdr:nvSpPr>
      <xdr:spPr>
        <a:xfrm>
          <a:off x="6705111" y="168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16294</xdr:rowOff>
    </xdr:from>
    <xdr:to>
      <xdr:col>23</xdr:col>
      <xdr:colOff>517525</xdr:colOff>
      <xdr:row>37</xdr:row>
      <xdr:rowOff>46165</xdr:rowOff>
    </xdr:to>
    <xdr:cxnSp macro="">
      <xdr:nvCxnSpPr>
        <xdr:cNvPr id="522" name="直線コネクタ 521"/>
        <xdr:cNvCxnSpPr/>
      </xdr:nvCxnSpPr>
      <xdr:spPr>
        <a:xfrm flipV="1">
          <a:off x="15481300" y="6359944"/>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46165</xdr:rowOff>
    </xdr:from>
    <xdr:to>
      <xdr:col>22</xdr:col>
      <xdr:colOff>365125</xdr:colOff>
      <xdr:row>37</xdr:row>
      <xdr:rowOff>106934</xdr:rowOff>
    </xdr:to>
    <xdr:cxnSp macro="">
      <xdr:nvCxnSpPr>
        <xdr:cNvPr id="525" name="直線コネクタ 524"/>
        <xdr:cNvCxnSpPr/>
      </xdr:nvCxnSpPr>
      <xdr:spPr>
        <a:xfrm flipV="1">
          <a:off x="14592300" y="6389815"/>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154445</xdr:rowOff>
    </xdr:from>
    <xdr:to>
      <xdr:col>21</xdr:col>
      <xdr:colOff>161925</xdr:colOff>
      <xdr:row>37</xdr:row>
      <xdr:rowOff>106934</xdr:rowOff>
    </xdr:to>
    <xdr:cxnSp macro="">
      <xdr:nvCxnSpPr>
        <xdr:cNvPr id="528" name="直線コネクタ 527"/>
        <xdr:cNvCxnSpPr/>
      </xdr:nvCxnSpPr>
      <xdr:spPr>
        <a:xfrm>
          <a:off x="13703300" y="5812295"/>
          <a:ext cx="889000" cy="6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154445</xdr:rowOff>
    </xdr:from>
    <xdr:to>
      <xdr:col>19</xdr:col>
      <xdr:colOff>644525</xdr:colOff>
      <xdr:row>36</xdr:row>
      <xdr:rowOff>24524</xdr:rowOff>
    </xdr:to>
    <xdr:cxnSp macro="">
      <xdr:nvCxnSpPr>
        <xdr:cNvPr id="531" name="直線コネクタ 530"/>
        <xdr:cNvCxnSpPr/>
      </xdr:nvCxnSpPr>
      <xdr:spPr>
        <a:xfrm flipV="1">
          <a:off x="12814300" y="5812295"/>
          <a:ext cx="889000" cy="3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3" name="テキスト ボックス 532"/>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26293</xdr:rowOff>
    </xdr:from>
    <xdr:ext cx="534377" cy="259045"/>
    <xdr:sp macro="" textlink="">
      <xdr:nvSpPr>
        <xdr:cNvPr id="535" name="テキスト ボックス 534"/>
        <xdr:cNvSpPr txBox="1"/>
      </xdr:nvSpPr>
      <xdr:spPr>
        <a:xfrm>
          <a:off x="12547111" y="63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136944</xdr:rowOff>
    </xdr:from>
    <xdr:to>
      <xdr:col>23</xdr:col>
      <xdr:colOff>568325</xdr:colOff>
      <xdr:row>37</xdr:row>
      <xdr:rowOff>67094</xdr:rowOff>
    </xdr:to>
    <xdr:sp macro="" textlink="">
      <xdr:nvSpPr>
        <xdr:cNvPr id="541" name="円/楕円 540"/>
        <xdr:cNvSpPr/>
      </xdr:nvSpPr>
      <xdr:spPr>
        <a:xfrm>
          <a:off x="16268700" y="63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115371</xdr:rowOff>
    </xdr:from>
    <xdr:ext cx="534377" cy="259045"/>
    <xdr:sp macro="" textlink="">
      <xdr:nvSpPr>
        <xdr:cNvPr id="542" name="消防費該当値テキスト"/>
        <xdr:cNvSpPr txBox="1"/>
      </xdr:nvSpPr>
      <xdr:spPr>
        <a:xfrm>
          <a:off x="16370300" y="62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166815</xdr:rowOff>
    </xdr:from>
    <xdr:to>
      <xdr:col>22</xdr:col>
      <xdr:colOff>415925</xdr:colOff>
      <xdr:row>37</xdr:row>
      <xdr:rowOff>96965</xdr:rowOff>
    </xdr:to>
    <xdr:sp macro="" textlink="">
      <xdr:nvSpPr>
        <xdr:cNvPr id="543" name="円/楕円 542"/>
        <xdr:cNvSpPr/>
      </xdr:nvSpPr>
      <xdr:spPr>
        <a:xfrm>
          <a:off x="15430500" y="63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88092</xdr:rowOff>
    </xdr:from>
    <xdr:ext cx="534377" cy="259045"/>
    <xdr:sp macro="" textlink="">
      <xdr:nvSpPr>
        <xdr:cNvPr id="544" name="テキスト ボックス 543"/>
        <xdr:cNvSpPr txBox="1"/>
      </xdr:nvSpPr>
      <xdr:spPr>
        <a:xfrm>
          <a:off x="15214111" y="64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56134</xdr:rowOff>
    </xdr:from>
    <xdr:to>
      <xdr:col>21</xdr:col>
      <xdr:colOff>212725</xdr:colOff>
      <xdr:row>37</xdr:row>
      <xdr:rowOff>157734</xdr:rowOff>
    </xdr:to>
    <xdr:sp macro="" textlink="">
      <xdr:nvSpPr>
        <xdr:cNvPr id="545" name="円/楕円 544"/>
        <xdr:cNvSpPr/>
      </xdr:nvSpPr>
      <xdr:spPr>
        <a:xfrm>
          <a:off x="14541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148861</xdr:rowOff>
    </xdr:from>
    <xdr:ext cx="534377" cy="259045"/>
    <xdr:sp macro="" textlink="">
      <xdr:nvSpPr>
        <xdr:cNvPr id="546" name="テキスト ボックス 545"/>
        <xdr:cNvSpPr txBox="1"/>
      </xdr:nvSpPr>
      <xdr:spPr>
        <a:xfrm>
          <a:off x="14325111" y="64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103645</xdr:rowOff>
    </xdr:from>
    <xdr:to>
      <xdr:col>20</xdr:col>
      <xdr:colOff>9525</xdr:colOff>
      <xdr:row>34</xdr:row>
      <xdr:rowOff>33795</xdr:rowOff>
    </xdr:to>
    <xdr:sp macro="" textlink="">
      <xdr:nvSpPr>
        <xdr:cNvPr id="547" name="円/楕円 546"/>
        <xdr:cNvSpPr/>
      </xdr:nvSpPr>
      <xdr:spPr>
        <a:xfrm>
          <a:off x="13652500" y="57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50322</xdr:rowOff>
    </xdr:from>
    <xdr:ext cx="534377" cy="259045"/>
    <xdr:sp macro="" textlink="">
      <xdr:nvSpPr>
        <xdr:cNvPr id="548" name="テキスト ボックス 547"/>
        <xdr:cNvSpPr txBox="1"/>
      </xdr:nvSpPr>
      <xdr:spPr>
        <a:xfrm>
          <a:off x="13436111" y="55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145174</xdr:rowOff>
    </xdr:from>
    <xdr:to>
      <xdr:col>18</xdr:col>
      <xdr:colOff>492125</xdr:colOff>
      <xdr:row>36</xdr:row>
      <xdr:rowOff>75324</xdr:rowOff>
    </xdr:to>
    <xdr:sp macro="" textlink="">
      <xdr:nvSpPr>
        <xdr:cNvPr id="549" name="円/楕円 548"/>
        <xdr:cNvSpPr/>
      </xdr:nvSpPr>
      <xdr:spPr>
        <a:xfrm>
          <a:off x="12763500" y="61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91851</xdr:rowOff>
    </xdr:from>
    <xdr:ext cx="534377" cy="259045"/>
    <xdr:sp macro="" textlink="">
      <xdr:nvSpPr>
        <xdr:cNvPr id="550" name="テキスト ボックス 549"/>
        <xdr:cNvSpPr txBox="1"/>
      </xdr:nvSpPr>
      <xdr:spPr>
        <a:xfrm>
          <a:off x="12547111" y="592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79742</xdr:rowOff>
    </xdr:from>
    <xdr:to>
      <xdr:col>23</xdr:col>
      <xdr:colOff>517525</xdr:colOff>
      <xdr:row>55</xdr:row>
      <xdr:rowOff>97915</xdr:rowOff>
    </xdr:to>
    <xdr:cxnSp macro="">
      <xdr:nvCxnSpPr>
        <xdr:cNvPr id="582" name="直線コネクタ 581"/>
        <xdr:cNvCxnSpPr/>
      </xdr:nvCxnSpPr>
      <xdr:spPr>
        <a:xfrm>
          <a:off x="15481300" y="9509492"/>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47035</xdr:rowOff>
    </xdr:from>
    <xdr:to>
      <xdr:col>22</xdr:col>
      <xdr:colOff>365125</xdr:colOff>
      <xdr:row>55</xdr:row>
      <xdr:rowOff>79742</xdr:rowOff>
    </xdr:to>
    <xdr:cxnSp macro="">
      <xdr:nvCxnSpPr>
        <xdr:cNvPr id="585" name="直線コネクタ 584"/>
        <xdr:cNvCxnSpPr/>
      </xdr:nvCxnSpPr>
      <xdr:spPr>
        <a:xfrm>
          <a:off x="14592300" y="8790985"/>
          <a:ext cx="889000" cy="7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7" name="テキスト ボックス 586"/>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47035</xdr:rowOff>
    </xdr:from>
    <xdr:to>
      <xdr:col>21</xdr:col>
      <xdr:colOff>161925</xdr:colOff>
      <xdr:row>55</xdr:row>
      <xdr:rowOff>85996</xdr:rowOff>
    </xdr:to>
    <xdr:cxnSp macro="">
      <xdr:nvCxnSpPr>
        <xdr:cNvPr id="588" name="直線コネクタ 587"/>
        <xdr:cNvCxnSpPr/>
      </xdr:nvCxnSpPr>
      <xdr:spPr>
        <a:xfrm flipV="1">
          <a:off x="13703300" y="8790985"/>
          <a:ext cx="889000" cy="72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85996</xdr:rowOff>
    </xdr:from>
    <xdr:to>
      <xdr:col>19</xdr:col>
      <xdr:colOff>644525</xdr:colOff>
      <xdr:row>56</xdr:row>
      <xdr:rowOff>153661</xdr:rowOff>
    </xdr:to>
    <xdr:cxnSp macro="">
      <xdr:nvCxnSpPr>
        <xdr:cNvPr id="591" name="直線コネクタ 590"/>
        <xdr:cNvCxnSpPr/>
      </xdr:nvCxnSpPr>
      <xdr:spPr>
        <a:xfrm flipV="1">
          <a:off x="12814300" y="9515746"/>
          <a:ext cx="889000" cy="2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47115</xdr:rowOff>
    </xdr:from>
    <xdr:to>
      <xdr:col>23</xdr:col>
      <xdr:colOff>568325</xdr:colOff>
      <xdr:row>55</xdr:row>
      <xdr:rowOff>148715</xdr:rowOff>
    </xdr:to>
    <xdr:sp macro="" textlink="">
      <xdr:nvSpPr>
        <xdr:cNvPr id="601" name="円/楕円 600"/>
        <xdr:cNvSpPr/>
      </xdr:nvSpPr>
      <xdr:spPr>
        <a:xfrm>
          <a:off x="16268700" y="94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69992</xdr:rowOff>
    </xdr:from>
    <xdr:ext cx="534377" cy="259045"/>
    <xdr:sp macro="" textlink="">
      <xdr:nvSpPr>
        <xdr:cNvPr id="602" name="教育費該当値テキスト"/>
        <xdr:cNvSpPr txBox="1"/>
      </xdr:nvSpPr>
      <xdr:spPr>
        <a:xfrm>
          <a:off x="16370300" y="93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62,059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28942</xdr:rowOff>
    </xdr:from>
    <xdr:to>
      <xdr:col>22</xdr:col>
      <xdr:colOff>415925</xdr:colOff>
      <xdr:row>55</xdr:row>
      <xdr:rowOff>130542</xdr:rowOff>
    </xdr:to>
    <xdr:sp macro="" textlink="">
      <xdr:nvSpPr>
        <xdr:cNvPr id="603" name="円/楕円 602"/>
        <xdr:cNvSpPr/>
      </xdr:nvSpPr>
      <xdr:spPr>
        <a:xfrm>
          <a:off x="15430500" y="94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147069</xdr:rowOff>
    </xdr:from>
    <xdr:ext cx="534377" cy="259045"/>
    <xdr:sp macro="" textlink="">
      <xdr:nvSpPr>
        <xdr:cNvPr id="604" name="テキスト ボックス 603"/>
        <xdr:cNvSpPr txBox="1"/>
      </xdr:nvSpPr>
      <xdr:spPr>
        <a:xfrm>
          <a:off x="15214111" y="92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63,172</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167685</xdr:rowOff>
    </xdr:from>
    <xdr:to>
      <xdr:col>21</xdr:col>
      <xdr:colOff>212725</xdr:colOff>
      <xdr:row>51</xdr:row>
      <xdr:rowOff>97835</xdr:rowOff>
    </xdr:to>
    <xdr:sp macro="" textlink="">
      <xdr:nvSpPr>
        <xdr:cNvPr id="605" name="円/楕円 604"/>
        <xdr:cNvSpPr/>
      </xdr:nvSpPr>
      <xdr:spPr>
        <a:xfrm>
          <a:off x="14541500" y="87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114362</xdr:rowOff>
    </xdr:from>
    <xdr:ext cx="599010" cy="259045"/>
    <xdr:sp macro="" textlink="">
      <xdr:nvSpPr>
        <xdr:cNvPr id="606" name="テキスト ボックス 605"/>
        <xdr:cNvSpPr txBox="1"/>
      </xdr:nvSpPr>
      <xdr:spPr>
        <a:xfrm>
          <a:off x="14292794" y="851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35196</xdr:rowOff>
    </xdr:from>
    <xdr:to>
      <xdr:col>20</xdr:col>
      <xdr:colOff>9525</xdr:colOff>
      <xdr:row>55</xdr:row>
      <xdr:rowOff>136796</xdr:rowOff>
    </xdr:to>
    <xdr:sp macro="" textlink="">
      <xdr:nvSpPr>
        <xdr:cNvPr id="607" name="円/楕円 606"/>
        <xdr:cNvSpPr/>
      </xdr:nvSpPr>
      <xdr:spPr>
        <a:xfrm>
          <a:off x="13652500" y="946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153323</xdr:rowOff>
    </xdr:from>
    <xdr:ext cx="534377" cy="259045"/>
    <xdr:sp macro="" textlink="">
      <xdr:nvSpPr>
        <xdr:cNvPr id="608" name="テキスト ボックス 607"/>
        <xdr:cNvSpPr txBox="1"/>
      </xdr:nvSpPr>
      <xdr:spPr>
        <a:xfrm>
          <a:off x="13436111" y="924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102861</xdr:rowOff>
    </xdr:from>
    <xdr:to>
      <xdr:col>18</xdr:col>
      <xdr:colOff>492125</xdr:colOff>
      <xdr:row>57</xdr:row>
      <xdr:rowOff>33011</xdr:rowOff>
    </xdr:to>
    <xdr:sp macro="" textlink="">
      <xdr:nvSpPr>
        <xdr:cNvPr id="609" name="円/楕円 608"/>
        <xdr:cNvSpPr/>
      </xdr:nvSpPr>
      <xdr:spPr>
        <a:xfrm>
          <a:off x="12763500" y="9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24138</xdr:rowOff>
    </xdr:from>
    <xdr:ext cx="534377" cy="259045"/>
    <xdr:sp macro="" textlink="">
      <xdr:nvSpPr>
        <xdr:cNvPr id="610" name="テキスト ボックス 609"/>
        <xdr:cNvSpPr txBox="1"/>
      </xdr:nvSpPr>
      <xdr:spPr>
        <a:xfrm>
          <a:off x="12547111" y="97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24188</xdr:rowOff>
    </xdr:from>
    <xdr:to>
      <xdr:col>23</xdr:col>
      <xdr:colOff>517525</xdr:colOff>
      <xdr:row>78</xdr:row>
      <xdr:rowOff>25309</xdr:rowOff>
    </xdr:to>
    <xdr:cxnSp macro="">
      <xdr:nvCxnSpPr>
        <xdr:cNvPr id="635" name="直線コネクタ 634"/>
        <xdr:cNvCxnSpPr/>
      </xdr:nvCxnSpPr>
      <xdr:spPr>
        <a:xfrm>
          <a:off x="15481300" y="13397288"/>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22817</xdr:rowOff>
    </xdr:from>
    <xdr:to>
      <xdr:col>22</xdr:col>
      <xdr:colOff>365125</xdr:colOff>
      <xdr:row>78</xdr:row>
      <xdr:rowOff>24188</xdr:rowOff>
    </xdr:to>
    <xdr:cxnSp macro="">
      <xdr:nvCxnSpPr>
        <xdr:cNvPr id="638" name="直線コネクタ 637"/>
        <xdr:cNvCxnSpPr/>
      </xdr:nvCxnSpPr>
      <xdr:spPr>
        <a:xfrm>
          <a:off x="14592300" y="1339591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21879</xdr:rowOff>
    </xdr:from>
    <xdr:to>
      <xdr:col>21</xdr:col>
      <xdr:colOff>161925</xdr:colOff>
      <xdr:row>78</xdr:row>
      <xdr:rowOff>22817</xdr:rowOff>
    </xdr:to>
    <xdr:cxnSp macro="">
      <xdr:nvCxnSpPr>
        <xdr:cNvPr id="641" name="直線コネクタ 640"/>
        <xdr:cNvCxnSpPr/>
      </xdr:nvCxnSpPr>
      <xdr:spPr>
        <a:xfrm>
          <a:off x="13703300" y="1339497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21879</xdr:rowOff>
    </xdr:from>
    <xdr:to>
      <xdr:col>19</xdr:col>
      <xdr:colOff>644525</xdr:colOff>
      <xdr:row>78</xdr:row>
      <xdr:rowOff>25068</xdr:rowOff>
    </xdr:to>
    <xdr:cxnSp macro="">
      <xdr:nvCxnSpPr>
        <xdr:cNvPr id="644" name="直線コネクタ 643"/>
        <xdr:cNvCxnSpPr/>
      </xdr:nvCxnSpPr>
      <xdr:spPr>
        <a:xfrm flipV="1">
          <a:off x="12814300" y="13394979"/>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145959</xdr:rowOff>
    </xdr:from>
    <xdr:to>
      <xdr:col>23</xdr:col>
      <xdr:colOff>568325</xdr:colOff>
      <xdr:row>78</xdr:row>
      <xdr:rowOff>76109</xdr:rowOff>
    </xdr:to>
    <xdr:sp macro="" textlink="">
      <xdr:nvSpPr>
        <xdr:cNvPr id="654" name="円/楕円 653"/>
        <xdr:cNvSpPr/>
      </xdr:nvSpPr>
      <xdr:spPr>
        <a:xfrm>
          <a:off x="162687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13932" cy="259045"/>
    <xdr:sp macro="" textlink="">
      <xdr:nvSpPr>
        <xdr:cNvPr id="655" name="災害復旧費該当値テキスト"/>
        <xdr:cNvSpPr txBox="1"/>
      </xdr:nvSpPr>
      <xdr:spPr>
        <a:xfrm>
          <a:off x="16370300" y="13309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144838</xdr:rowOff>
    </xdr:from>
    <xdr:to>
      <xdr:col>22</xdr:col>
      <xdr:colOff>415925</xdr:colOff>
      <xdr:row>78</xdr:row>
      <xdr:rowOff>74988</xdr:rowOff>
    </xdr:to>
    <xdr:sp macro="" textlink="">
      <xdr:nvSpPr>
        <xdr:cNvPr id="656" name="円/楕円 655"/>
        <xdr:cNvSpPr/>
      </xdr:nvSpPr>
      <xdr:spPr>
        <a:xfrm>
          <a:off x="15430500" y="133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66115</xdr:rowOff>
    </xdr:from>
    <xdr:ext cx="378565" cy="259045"/>
    <xdr:sp macro="" textlink="">
      <xdr:nvSpPr>
        <xdr:cNvPr id="657" name="テキスト ボックス 656"/>
        <xdr:cNvSpPr txBox="1"/>
      </xdr:nvSpPr>
      <xdr:spPr>
        <a:xfrm>
          <a:off x="15292017" y="1343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143467</xdr:rowOff>
    </xdr:from>
    <xdr:to>
      <xdr:col>21</xdr:col>
      <xdr:colOff>212725</xdr:colOff>
      <xdr:row>78</xdr:row>
      <xdr:rowOff>73617</xdr:rowOff>
    </xdr:to>
    <xdr:sp macro="" textlink="">
      <xdr:nvSpPr>
        <xdr:cNvPr id="658" name="円/楕円 657"/>
        <xdr:cNvSpPr/>
      </xdr:nvSpPr>
      <xdr:spPr>
        <a:xfrm>
          <a:off x="14541500" y="133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64744</xdr:rowOff>
    </xdr:from>
    <xdr:ext cx="378565" cy="259045"/>
    <xdr:sp macro="" textlink="">
      <xdr:nvSpPr>
        <xdr:cNvPr id="659" name="テキスト ボックス 658"/>
        <xdr:cNvSpPr txBox="1"/>
      </xdr:nvSpPr>
      <xdr:spPr>
        <a:xfrm>
          <a:off x="14403017" y="1343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142529</xdr:rowOff>
    </xdr:from>
    <xdr:to>
      <xdr:col>20</xdr:col>
      <xdr:colOff>9525</xdr:colOff>
      <xdr:row>78</xdr:row>
      <xdr:rowOff>72679</xdr:rowOff>
    </xdr:to>
    <xdr:sp macro="" textlink="">
      <xdr:nvSpPr>
        <xdr:cNvPr id="660" name="円/楕円 659"/>
        <xdr:cNvSpPr/>
      </xdr:nvSpPr>
      <xdr:spPr>
        <a:xfrm>
          <a:off x="136525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63806</xdr:rowOff>
    </xdr:from>
    <xdr:ext cx="378565" cy="259045"/>
    <xdr:sp macro="" textlink="">
      <xdr:nvSpPr>
        <xdr:cNvPr id="661" name="テキスト ボックス 660"/>
        <xdr:cNvSpPr txBox="1"/>
      </xdr:nvSpPr>
      <xdr:spPr>
        <a:xfrm>
          <a:off x="13514017" y="1343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145718</xdr:rowOff>
    </xdr:from>
    <xdr:to>
      <xdr:col>18</xdr:col>
      <xdr:colOff>492125</xdr:colOff>
      <xdr:row>78</xdr:row>
      <xdr:rowOff>75868</xdr:rowOff>
    </xdr:to>
    <xdr:sp macro="" textlink="">
      <xdr:nvSpPr>
        <xdr:cNvPr id="662" name="円/楕円 661"/>
        <xdr:cNvSpPr/>
      </xdr:nvSpPr>
      <xdr:spPr>
        <a:xfrm>
          <a:off x="12763500" y="133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66995</xdr:rowOff>
    </xdr:from>
    <xdr:ext cx="313932" cy="259045"/>
    <xdr:sp macro="" textlink="">
      <xdr:nvSpPr>
        <xdr:cNvPr id="663" name="テキスト ボックス 662"/>
        <xdr:cNvSpPr txBox="1"/>
      </xdr:nvSpPr>
      <xdr:spPr>
        <a:xfrm>
          <a:off x="12657333" y="13440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21864</xdr:rowOff>
    </xdr:from>
    <xdr:to>
      <xdr:col>23</xdr:col>
      <xdr:colOff>517525</xdr:colOff>
      <xdr:row>97</xdr:row>
      <xdr:rowOff>47895</xdr:rowOff>
    </xdr:to>
    <xdr:cxnSp macro="">
      <xdr:nvCxnSpPr>
        <xdr:cNvPr id="692" name="直線コネクタ 691"/>
        <xdr:cNvCxnSpPr/>
      </xdr:nvCxnSpPr>
      <xdr:spPr>
        <a:xfrm>
          <a:off x="15481300" y="16652514"/>
          <a:ext cx="838200" cy="2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21864</xdr:rowOff>
    </xdr:from>
    <xdr:to>
      <xdr:col>22</xdr:col>
      <xdr:colOff>365125</xdr:colOff>
      <xdr:row>97</xdr:row>
      <xdr:rowOff>45921</xdr:rowOff>
    </xdr:to>
    <xdr:cxnSp macro="">
      <xdr:nvCxnSpPr>
        <xdr:cNvPr id="695" name="直線コネクタ 694"/>
        <xdr:cNvCxnSpPr/>
      </xdr:nvCxnSpPr>
      <xdr:spPr>
        <a:xfrm flipV="1">
          <a:off x="14592300" y="16652514"/>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42568</xdr:rowOff>
    </xdr:from>
    <xdr:to>
      <xdr:col>21</xdr:col>
      <xdr:colOff>161925</xdr:colOff>
      <xdr:row>97</xdr:row>
      <xdr:rowOff>45921</xdr:rowOff>
    </xdr:to>
    <xdr:cxnSp macro="">
      <xdr:nvCxnSpPr>
        <xdr:cNvPr id="698" name="直線コネクタ 697"/>
        <xdr:cNvCxnSpPr/>
      </xdr:nvCxnSpPr>
      <xdr:spPr>
        <a:xfrm>
          <a:off x="13703300" y="1667321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41478</xdr:rowOff>
    </xdr:from>
    <xdr:to>
      <xdr:col>19</xdr:col>
      <xdr:colOff>644525</xdr:colOff>
      <xdr:row>97</xdr:row>
      <xdr:rowOff>42568</xdr:rowOff>
    </xdr:to>
    <xdr:cxnSp macro="">
      <xdr:nvCxnSpPr>
        <xdr:cNvPr id="701" name="直線コネクタ 700"/>
        <xdr:cNvCxnSpPr/>
      </xdr:nvCxnSpPr>
      <xdr:spPr>
        <a:xfrm>
          <a:off x="12814300" y="1667212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168545</xdr:rowOff>
    </xdr:from>
    <xdr:to>
      <xdr:col>23</xdr:col>
      <xdr:colOff>568325</xdr:colOff>
      <xdr:row>97</xdr:row>
      <xdr:rowOff>98695</xdr:rowOff>
    </xdr:to>
    <xdr:sp macro="" textlink="">
      <xdr:nvSpPr>
        <xdr:cNvPr id="711" name="円/楕円 710"/>
        <xdr:cNvSpPr/>
      </xdr:nvSpPr>
      <xdr:spPr>
        <a:xfrm>
          <a:off x="16268700" y="166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146972</xdr:rowOff>
    </xdr:from>
    <xdr:ext cx="534377" cy="259045"/>
    <xdr:sp macro="" textlink="">
      <xdr:nvSpPr>
        <xdr:cNvPr id="712" name="公債費該当値テキスト"/>
        <xdr:cNvSpPr txBox="1"/>
      </xdr:nvSpPr>
      <xdr:spPr>
        <a:xfrm>
          <a:off x="16370300" y="166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142514</xdr:rowOff>
    </xdr:from>
    <xdr:to>
      <xdr:col>22</xdr:col>
      <xdr:colOff>415925</xdr:colOff>
      <xdr:row>97</xdr:row>
      <xdr:rowOff>72664</xdr:rowOff>
    </xdr:to>
    <xdr:sp macro="" textlink="">
      <xdr:nvSpPr>
        <xdr:cNvPr id="713" name="円/楕円 712"/>
        <xdr:cNvSpPr/>
      </xdr:nvSpPr>
      <xdr:spPr>
        <a:xfrm>
          <a:off x="15430500" y="1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63791</xdr:rowOff>
    </xdr:from>
    <xdr:ext cx="534377" cy="259045"/>
    <xdr:sp macro="" textlink="">
      <xdr:nvSpPr>
        <xdr:cNvPr id="714" name="テキスト ボックス 713"/>
        <xdr:cNvSpPr txBox="1"/>
      </xdr:nvSpPr>
      <xdr:spPr>
        <a:xfrm>
          <a:off x="15214111" y="166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166571</xdr:rowOff>
    </xdr:from>
    <xdr:to>
      <xdr:col>21</xdr:col>
      <xdr:colOff>212725</xdr:colOff>
      <xdr:row>97</xdr:row>
      <xdr:rowOff>96721</xdr:rowOff>
    </xdr:to>
    <xdr:sp macro="" textlink="">
      <xdr:nvSpPr>
        <xdr:cNvPr id="715" name="円/楕円 714"/>
        <xdr:cNvSpPr/>
      </xdr:nvSpPr>
      <xdr:spPr>
        <a:xfrm>
          <a:off x="14541500" y="166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87848</xdr:rowOff>
    </xdr:from>
    <xdr:ext cx="534377" cy="259045"/>
    <xdr:sp macro="" textlink="">
      <xdr:nvSpPr>
        <xdr:cNvPr id="716" name="テキスト ボックス 715"/>
        <xdr:cNvSpPr txBox="1"/>
      </xdr:nvSpPr>
      <xdr:spPr>
        <a:xfrm>
          <a:off x="14325111" y="1671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163218</xdr:rowOff>
    </xdr:from>
    <xdr:to>
      <xdr:col>20</xdr:col>
      <xdr:colOff>9525</xdr:colOff>
      <xdr:row>97</xdr:row>
      <xdr:rowOff>93368</xdr:rowOff>
    </xdr:to>
    <xdr:sp macro="" textlink="">
      <xdr:nvSpPr>
        <xdr:cNvPr id="717" name="円/楕円 716"/>
        <xdr:cNvSpPr/>
      </xdr:nvSpPr>
      <xdr:spPr>
        <a:xfrm>
          <a:off x="13652500" y="166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84495</xdr:rowOff>
    </xdr:from>
    <xdr:ext cx="534377" cy="259045"/>
    <xdr:sp macro="" textlink="">
      <xdr:nvSpPr>
        <xdr:cNvPr id="718" name="テキスト ボックス 717"/>
        <xdr:cNvSpPr txBox="1"/>
      </xdr:nvSpPr>
      <xdr:spPr>
        <a:xfrm>
          <a:off x="13436111" y="167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162128</xdr:rowOff>
    </xdr:from>
    <xdr:to>
      <xdr:col>18</xdr:col>
      <xdr:colOff>492125</xdr:colOff>
      <xdr:row>97</xdr:row>
      <xdr:rowOff>92278</xdr:rowOff>
    </xdr:to>
    <xdr:sp macro="" textlink="">
      <xdr:nvSpPr>
        <xdr:cNvPr id="719" name="円/楕円 718"/>
        <xdr:cNvSpPr/>
      </xdr:nvSpPr>
      <xdr:spPr>
        <a:xfrm>
          <a:off x="12763500" y="166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83405</xdr:rowOff>
    </xdr:from>
    <xdr:ext cx="534377" cy="259045"/>
    <xdr:sp macro="" textlink="">
      <xdr:nvSpPr>
        <xdr:cNvPr id="720" name="テキスト ボックス 719"/>
        <xdr:cNvSpPr txBox="1"/>
      </xdr:nvSpPr>
      <xdr:spPr>
        <a:xfrm>
          <a:off x="12547111" y="167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26053</xdr:rowOff>
    </xdr:from>
    <xdr:to>
      <xdr:col>28</xdr:col>
      <xdr:colOff>314325</xdr:colOff>
      <xdr:row>39</xdr:row>
      <xdr:rowOff>98878</xdr:rowOff>
    </xdr:to>
    <xdr:cxnSp macro="">
      <xdr:nvCxnSpPr>
        <xdr:cNvPr id="760" name="直線コネクタ 759"/>
        <xdr:cNvCxnSpPr/>
      </xdr:nvCxnSpPr>
      <xdr:spPr>
        <a:xfrm>
          <a:off x="18656300" y="6712603"/>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71681</xdr:rowOff>
    </xdr:from>
    <xdr:ext cx="378565" cy="259045"/>
    <xdr:sp macro="" textlink="">
      <xdr:nvSpPr>
        <xdr:cNvPr id="764" name="テキスト ボックス 763"/>
        <xdr:cNvSpPr txBox="1"/>
      </xdr:nvSpPr>
      <xdr:spPr>
        <a:xfrm>
          <a:off x="18467017" y="67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146703</xdr:rowOff>
    </xdr:from>
    <xdr:to>
      <xdr:col>27</xdr:col>
      <xdr:colOff>161925</xdr:colOff>
      <xdr:row>39</xdr:row>
      <xdr:rowOff>76853</xdr:rowOff>
    </xdr:to>
    <xdr:sp macro="" textlink="">
      <xdr:nvSpPr>
        <xdr:cNvPr id="778" name="円/楕円 777"/>
        <xdr:cNvSpPr/>
      </xdr:nvSpPr>
      <xdr:spPr>
        <a:xfrm>
          <a:off x="186055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93380</xdr:rowOff>
    </xdr:from>
    <xdr:ext cx="378565" cy="259045"/>
    <xdr:sp macro="" textlink="">
      <xdr:nvSpPr>
        <xdr:cNvPr id="779" name="テキスト ボックス 778"/>
        <xdr:cNvSpPr txBox="1"/>
      </xdr:nvSpPr>
      <xdr:spPr>
        <a:xfrm>
          <a:off x="18467017" y="6437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商工費が類似団体平均と比較すると大幅に上回っている。これは、北陸新幹線開業に向けたまちづくりとして、芦原温泉街や駅周辺などの整備を実施しているためである。</a:t>
          </a:r>
          <a:endParaRPr kumimoji="1" lang="en-US" altLang="ja-JP" sz="1300">
            <a:latin typeface="ＭＳ Ｐゴシック"/>
          </a:endParaRPr>
        </a:p>
        <a:p>
          <a:r>
            <a:rPr kumimoji="1" lang="ja-JP" altLang="en-US" sz="1300">
              <a:latin typeface="ＭＳ Ｐゴシック"/>
            </a:rPr>
            <a:t>また、衛生費については、類似団体平均を大きく下回っている。これは、ごみ処理等を一部事務組合で実施しており、広域連携による経費の圧縮が図られているためである。</a:t>
          </a:r>
          <a:endParaRPr kumimoji="1" lang="en-US" altLang="ja-JP" sz="1300">
            <a:latin typeface="ＭＳ Ｐゴシック"/>
          </a:endParaRPr>
        </a:p>
        <a:p>
          <a:r>
            <a:rPr kumimoji="1" lang="ja-JP" altLang="en-US" sz="1300">
              <a:latin typeface="ＭＳ Ｐゴシック"/>
            </a:rPr>
            <a:t>今後は、北陸新幹線整備の負担により土木費のが増加が予想されるため、その他の費目の抑制や財源確保が課題となる。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近年、財政調整基金への積極的な積立てを行ったため、財政調整基金残高</a:t>
          </a:r>
          <a:r>
            <a:rPr lang="ja-JP" altLang="en-US" sz="1400" b="0" i="0" baseline="0">
              <a:solidFill>
                <a:schemeClr val="dk1"/>
              </a:solidFill>
              <a:effectLst/>
              <a:latin typeface="+mn-lt"/>
              <a:ea typeface="+mn-ea"/>
              <a:cs typeface="+mn-cs"/>
            </a:rPr>
            <a:t>比率</a:t>
          </a:r>
          <a:r>
            <a:rPr lang="ja-JP" altLang="ja-JP" sz="1400" b="0" i="0" baseline="0">
              <a:solidFill>
                <a:schemeClr val="dk1"/>
              </a:solidFill>
              <a:effectLst/>
              <a:latin typeface="+mn-lt"/>
              <a:ea typeface="+mn-ea"/>
              <a:cs typeface="+mn-cs"/>
            </a:rPr>
            <a:t>は増加傾向にある。</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27</a:t>
          </a:r>
          <a:r>
            <a:rPr lang="ja-JP" altLang="en-US" sz="1400" b="0" i="0" baseline="0">
              <a:solidFill>
                <a:schemeClr val="dk1"/>
              </a:solidFill>
              <a:effectLst/>
              <a:latin typeface="+mn-lt"/>
              <a:ea typeface="+mn-ea"/>
              <a:cs typeface="+mn-cs"/>
            </a:rPr>
            <a:t>年度も</a:t>
          </a:r>
          <a:r>
            <a:rPr lang="en-US" altLang="ja-JP" sz="1400" b="0" i="0" baseline="0">
              <a:solidFill>
                <a:schemeClr val="dk1"/>
              </a:solidFill>
              <a:effectLst/>
              <a:latin typeface="+mn-lt"/>
              <a:ea typeface="+mn-ea"/>
              <a:cs typeface="+mn-cs"/>
            </a:rPr>
            <a:t>340,000</a:t>
          </a:r>
          <a:r>
            <a:rPr lang="ja-JP" altLang="en-US" sz="1400" b="0" i="0" baseline="0">
              <a:solidFill>
                <a:schemeClr val="dk1"/>
              </a:solidFill>
              <a:effectLst/>
              <a:latin typeface="+mn-lt"/>
              <a:ea typeface="+mn-ea"/>
              <a:cs typeface="+mn-cs"/>
            </a:rPr>
            <a:t>千円の積立てを行っており、前年度比</a:t>
          </a:r>
          <a:r>
            <a:rPr lang="en-US" altLang="ja-JP" sz="1400" b="0" i="0" baseline="0">
              <a:solidFill>
                <a:schemeClr val="dk1"/>
              </a:solidFill>
              <a:effectLst/>
              <a:latin typeface="+mn-lt"/>
              <a:ea typeface="+mn-ea"/>
              <a:cs typeface="+mn-cs"/>
            </a:rPr>
            <a:t>4.26</a:t>
          </a:r>
          <a:r>
            <a:rPr lang="ja-JP" altLang="en-US" sz="1400" b="0" i="0" baseline="0">
              <a:solidFill>
                <a:schemeClr val="dk1"/>
              </a:solidFill>
              <a:effectLst/>
              <a:latin typeface="+mn-lt"/>
              <a:ea typeface="+mn-ea"/>
              <a:cs typeface="+mn-cs"/>
            </a:rPr>
            <a:t>％の増となっている。</a:t>
          </a:r>
          <a:endParaRPr lang="ja-JP" altLang="ja-JP" sz="1400">
            <a:effectLst/>
          </a:endParaRPr>
        </a:p>
        <a:p>
          <a:pPr rtl="0"/>
          <a:r>
            <a:rPr lang="ja-JP" altLang="ja-JP" sz="1400" b="0" i="0" baseline="0">
              <a:solidFill>
                <a:schemeClr val="dk1"/>
              </a:solidFill>
              <a:effectLst/>
              <a:latin typeface="+mn-lt"/>
              <a:ea typeface="+mn-ea"/>
              <a:cs typeface="+mn-cs"/>
            </a:rPr>
            <a:t>　今後は、地方交付税における合併算定替の段階的な縮減</a:t>
          </a:r>
          <a:r>
            <a:rPr lang="ja-JP" altLang="en-US" sz="1400" b="0" i="0" baseline="0">
              <a:solidFill>
                <a:schemeClr val="dk1"/>
              </a:solidFill>
              <a:effectLst/>
              <a:latin typeface="+mn-lt"/>
              <a:ea typeface="+mn-ea"/>
              <a:cs typeface="+mn-cs"/>
            </a:rPr>
            <a:t>により</a:t>
          </a:r>
          <a:r>
            <a:rPr lang="ja-JP" altLang="ja-JP" sz="1400" b="0" i="0" baseline="0">
              <a:solidFill>
                <a:schemeClr val="dk1"/>
              </a:solidFill>
              <a:effectLst/>
              <a:latin typeface="+mn-lt"/>
              <a:ea typeface="+mn-ea"/>
              <a:cs typeface="+mn-cs"/>
            </a:rPr>
            <a:t>、財政調整基金による財源補てんが必要となる</a:t>
          </a:r>
          <a:r>
            <a:rPr lang="ja-JP" altLang="en-US" sz="1400" b="0" i="0" baseline="0">
              <a:solidFill>
                <a:schemeClr val="dk1"/>
              </a:solidFill>
              <a:effectLst/>
              <a:latin typeface="+mn-lt"/>
              <a:ea typeface="+mn-ea"/>
              <a:cs typeface="+mn-cs"/>
            </a:rPr>
            <a:t>可能性もあり、</a:t>
          </a:r>
          <a:r>
            <a:rPr lang="ja-JP" altLang="ja-JP" sz="1400" b="0" i="0" baseline="0">
              <a:solidFill>
                <a:schemeClr val="dk1"/>
              </a:solidFill>
              <a:effectLst/>
              <a:latin typeface="+mn-lt"/>
              <a:ea typeface="+mn-ea"/>
              <a:cs typeface="+mn-cs"/>
            </a:rPr>
            <a:t>市税等の収納率向上</a:t>
          </a:r>
          <a:r>
            <a:rPr lang="ja-JP" altLang="en-US" sz="1400" b="0" i="0" baseline="0">
              <a:solidFill>
                <a:schemeClr val="dk1"/>
              </a:solidFill>
              <a:effectLst/>
              <a:latin typeface="+mn-lt"/>
              <a:ea typeface="+mn-ea"/>
              <a:cs typeface="+mn-cs"/>
            </a:rPr>
            <a:t>や</a:t>
          </a:r>
          <a:r>
            <a:rPr lang="ja-JP" altLang="ja-JP" sz="1400" b="0" i="0" baseline="0">
              <a:solidFill>
                <a:schemeClr val="dk1"/>
              </a:solidFill>
              <a:effectLst/>
              <a:latin typeface="+mn-lt"/>
              <a:ea typeface="+mn-ea"/>
              <a:cs typeface="+mn-cs"/>
            </a:rPr>
            <a:t>事務事業の見直しなどによる経費節減に取り組むことにより</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一定程度の実質単年度収支額の確保に努める</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産業団地整備事業特別会計は、未売却用地のため赤字決算となっていたが、平成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年３月に用地が売却されたため、赤字会計が解消されている。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国民健康保険特別会計は、療養費の高騰などにより年々黒字額が減少しているため、今後、事前予防対策の充実や税率の改定などを検討し、健全化を図る必要がある。</a:t>
          </a:r>
        </a:p>
        <a:p>
          <a:r>
            <a:rPr kumimoji="1" lang="ja-JP" altLang="en-US" sz="1400">
              <a:latin typeface="ＭＳ ゴシック" pitchFamily="49" charset="-128"/>
              <a:ea typeface="ＭＳ ゴシック" pitchFamily="49" charset="-128"/>
            </a:rPr>
            <a:t>　その他の会計については、赤字会計となっていないが、事務の効率化等を進め、適切な財政運営を行っていく。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15369985</v>
      </c>
      <c r="BO4" s="379"/>
      <c r="BP4" s="379"/>
      <c r="BQ4" s="379"/>
      <c r="BR4" s="379"/>
      <c r="BS4" s="379"/>
      <c r="BT4" s="379"/>
      <c r="BU4" s="380"/>
      <c r="BV4" s="378">
        <v>15621225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11.3</v>
      </c>
      <c r="CU4" s="385"/>
      <c r="CV4" s="385"/>
      <c r="CW4" s="385"/>
      <c r="CX4" s="385"/>
      <c r="CY4" s="385"/>
      <c r="CZ4" s="385"/>
      <c r="DA4" s="386"/>
      <c r="DB4" s="384">
        <v>8.6999999999999993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14337305</v>
      </c>
      <c r="BO5" s="416"/>
      <c r="BP5" s="416"/>
      <c r="BQ5" s="416"/>
      <c r="BR5" s="416"/>
      <c r="BS5" s="416"/>
      <c r="BT5" s="416"/>
      <c r="BU5" s="417"/>
      <c r="BV5" s="415">
        <v>14703377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83.2</v>
      </c>
      <c r="CU5" s="413"/>
      <c r="CV5" s="413"/>
      <c r="CW5" s="413"/>
      <c r="CX5" s="413"/>
      <c r="CY5" s="413"/>
      <c r="CZ5" s="413"/>
      <c r="DA5" s="414"/>
      <c r="DB5" s="412">
        <v>87.2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1032680</v>
      </c>
      <c r="BO6" s="416"/>
      <c r="BP6" s="416"/>
      <c r="BQ6" s="416"/>
      <c r="BR6" s="416"/>
      <c r="BS6" s="416"/>
      <c r="BT6" s="416"/>
      <c r="BU6" s="417"/>
      <c r="BV6" s="415">
        <v>917848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89.4</v>
      </c>
      <c r="CU6" s="453"/>
      <c r="CV6" s="453"/>
      <c r="CW6" s="453"/>
      <c r="CX6" s="453"/>
      <c r="CY6" s="453"/>
      <c r="CZ6" s="453"/>
      <c r="DA6" s="454"/>
      <c r="DB6" s="452">
        <v>94.7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72259</v>
      </c>
      <c r="BO7" s="416"/>
      <c r="BP7" s="416"/>
      <c r="BQ7" s="416"/>
      <c r="BR7" s="416"/>
      <c r="BS7" s="416"/>
      <c r="BT7" s="416"/>
      <c r="BU7" s="417"/>
      <c r="BV7" s="415">
        <v>167979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8505595</v>
      </c>
      <c r="CU7" s="416"/>
      <c r="CV7" s="416"/>
      <c r="CW7" s="416"/>
      <c r="CX7" s="416"/>
      <c r="CY7" s="416"/>
      <c r="CZ7" s="416"/>
      <c r="DA7" s="417"/>
      <c r="DB7" s="415">
        <v>8575668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960421</v>
      </c>
      <c r="BO8" s="416"/>
      <c r="BP8" s="416"/>
      <c r="BQ8" s="416"/>
      <c r="BR8" s="416"/>
      <c r="BS8" s="416"/>
      <c r="BT8" s="416"/>
      <c r="BU8" s="417"/>
      <c r="BV8" s="415">
        <v>749869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28729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91</v>
      </c>
      <c r="AV9" s="448"/>
      <c r="AW9" s="448"/>
      <c r="AX9" s="448"/>
      <c r="AY9" s="449" t="s">
        <v>98</v>
      </c>
      <c r="AZ9" s="450"/>
      <c r="BA9" s="450"/>
      <c r="BB9" s="450"/>
      <c r="BC9" s="450"/>
      <c r="BD9" s="450"/>
      <c r="BE9" s="450"/>
      <c r="BF9" s="450"/>
      <c r="BG9" s="450"/>
      <c r="BH9" s="450"/>
      <c r="BI9" s="450"/>
      <c r="BJ9" s="450"/>
      <c r="BK9" s="450"/>
      <c r="BL9" s="450"/>
      <c r="BM9" s="451"/>
      <c r="BN9" s="415">
        <v>210552</v>
      </c>
      <c r="BO9" s="416"/>
      <c r="BP9" s="416"/>
      <c r="BQ9" s="416"/>
      <c r="BR9" s="416"/>
      <c r="BS9" s="416"/>
      <c r="BT9" s="416"/>
      <c r="BU9" s="417"/>
      <c r="BV9" s="415">
        <v>76055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12.4</v>
      </c>
      <c r="CU9" s="413"/>
      <c r="CV9" s="413"/>
      <c r="CW9" s="413"/>
      <c r="CX9" s="413"/>
      <c r="CY9" s="413"/>
      <c r="CZ9" s="413"/>
      <c r="DA9" s="414"/>
      <c r="DB9" s="412">
        <v>13.6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29989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340000</v>
      </c>
      <c r="BO10" s="416"/>
      <c r="BP10" s="416"/>
      <c r="BQ10" s="416"/>
      <c r="BR10" s="416"/>
      <c r="BS10" s="416"/>
      <c r="BT10" s="416"/>
      <c r="BU10" s="417"/>
      <c r="BV10" s="415">
        <v>4000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46001</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29095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28792</v>
      </c>
      <c r="S13" s="497"/>
      <c r="T13" s="497"/>
      <c r="U13" s="497"/>
      <c r="V13" s="498"/>
      <c r="W13" s="431" t="s">
        <v>121</v>
      </c>
      <c r="X13" s="432"/>
      <c r="Y13" s="432"/>
      <c r="Z13" s="432"/>
      <c r="AA13" s="432"/>
      <c r="AB13" s="422"/>
      <c r="AC13" s="466">
        <v>940</v>
      </c>
      <c r="AD13" s="467"/>
      <c r="AE13" s="467"/>
      <c r="AF13" s="467"/>
      <c r="AG13" s="506"/>
      <c r="AH13" s="466">
        <v>1222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550552</v>
      </c>
      <c r="BO13" s="416"/>
      <c r="BP13" s="416"/>
      <c r="BQ13" s="416"/>
      <c r="BR13" s="416"/>
      <c r="BS13" s="416"/>
      <c r="BT13" s="416"/>
      <c r="BU13" s="417"/>
      <c r="BV13" s="415">
        <v>126056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v>
      </c>
      <c r="CU13" s="413"/>
      <c r="CV13" s="413"/>
      <c r="CW13" s="413"/>
      <c r="CX13" s="413"/>
      <c r="CY13" s="413"/>
      <c r="CZ13" s="413"/>
      <c r="DA13" s="414"/>
      <c r="DB13" s="412">
        <v>9.3000000000000007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29359</v>
      </c>
      <c r="S14" s="497"/>
      <c r="T14" s="497"/>
      <c r="U14" s="497"/>
      <c r="V14" s="498"/>
      <c r="W14" s="405"/>
      <c r="X14" s="406"/>
      <c r="Y14" s="406"/>
      <c r="Z14" s="406"/>
      <c r="AA14" s="406"/>
      <c r="AB14" s="395"/>
      <c r="AC14" s="499">
        <v>6.1</v>
      </c>
      <c r="AD14" s="500"/>
      <c r="AE14" s="500"/>
      <c r="AF14" s="500"/>
      <c r="AG14" s="501"/>
      <c r="AH14" s="499">
        <v>7.3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32.700000000000003</v>
      </c>
      <c r="CU14" s="511"/>
      <c r="CV14" s="511"/>
      <c r="CW14" s="511"/>
      <c r="CX14" s="511"/>
      <c r="CY14" s="511"/>
      <c r="CZ14" s="511"/>
      <c r="DA14" s="512"/>
      <c r="DB14" s="510">
        <v>41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29071</v>
      </c>
      <c r="S15" s="497"/>
      <c r="T15" s="497"/>
      <c r="U15" s="497"/>
      <c r="V15" s="498"/>
      <c r="W15" s="431" t="s">
        <v>128</v>
      </c>
      <c r="X15" s="432"/>
      <c r="Y15" s="432"/>
      <c r="Z15" s="432"/>
      <c r="AA15" s="432"/>
      <c r="AB15" s="422"/>
      <c r="AC15" s="466">
        <v>4873</v>
      </c>
      <c r="AD15" s="467"/>
      <c r="AE15" s="467"/>
      <c r="AF15" s="467"/>
      <c r="AG15" s="506"/>
      <c r="AH15" s="466">
        <v>5279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4068254</v>
      </c>
      <c r="BO15" s="379"/>
      <c r="BP15" s="379"/>
      <c r="BQ15" s="379"/>
      <c r="BR15" s="379"/>
      <c r="BS15" s="379"/>
      <c r="BT15" s="379"/>
      <c r="BU15" s="380"/>
      <c r="BV15" s="378">
        <v>4060914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31.5</v>
      </c>
      <c r="AD16" s="500"/>
      <c r="AE16" s="500"/>
      <c r="AF16" s="500"/>
      <c r="AG16" s="501"/>
      <c r="AH16" s="499">
        <v>31.7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6394949</v>
      </c>
      <c r="BO16" s="416"/>
      <c r="BP16" s="416"/>
      <c r="BQ16" s="416"/>
      <c r="BR16" s="416"/>
      <c r="BS16" s="416"/>
      <c r="BT16" s="416"/>
      <c r="BU16" s="417"/>
      <c r="BV16" s="415">
        <v>6189602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9648</v>
      </c>
      <c r="AD17" s="467"/>
      <c r="AE17" s="467"/>
      <c r="AF17" s="467"/>
      <c r="AG17" s="506"/>
      <c r="AH17" s="466">
        <v>10091</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5190677</v>
      </c>
      <c r="BO17" s="416"/>
      <c r="BP17" s="416"/>
      <c r="BQ17" s="416"/>
      <c r="BR17" s="416"/>
      <c r="BS17" s="416"/>
      <c r="BT17" s="416"/>
      <c r="BU17" s="417"/>
      <c r="BV17" s="415">
        <v>5230895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116.98</v>
      </c>
      <c r="M18" s="528"/>
      <c r="N18" s="528"/>
      <c r="O18" s="528"/>
      <c r="P18" s="528"/>
      <c r="Q18" s="528"/>
      <c r="R18" s="529"/>
      <c r="S18" s="529"/>
      <c r="T18" s="529"/>
      <c r="U18" s="529"/>
      <c r="V18" s="530"/>
      <c r="W18" s="433"/>
      <c r="X18" s="434"/>
      <c r="Y18" s="434"/>
      <c r="Z18" s="434"/>
      <c r="AA18" s="434"/>
      <c r="AB18" s="425"/>
      <c r="AC18" s="531">
        <v>62.4</v>
      </c>
      <c r="AD18" s="532"/>
      <c r="AE18" s="532"/>
      <c r="AF18" s="532"/>
      <c r="AG18" s="533"/>
      <c r="AH18" s="531">
        <v>60.6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7521128</v>
      </c>
      <c r="BO18" s="416"/>
      <c r="BP18" s="416"/>
      <c r="BQ18" s="416"/>
      <c r="BR18" s="416"/>
      <c r="BS18" s="416"/>
      <c r="BT18" s="416"/>
      <c r="BU18" s="417"/>
      <c r="BV18" s="415">
        <v>7712310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246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10427340</v>
      </c>
      <c r="BO19" s="416"/>
      <c r="BP19" s="416"/>
      <c r="BQ19" s="416"/>
      <c r="BR19" s="416"/>
      <c r="BS19" s="416"/>
      <c r="BT19" s="416"/>
      <c r="BU19" s="417"/>
      <c r="BV19" s="415">
        <v>10303218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9697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17422726</v>
      </c>
      <c r="BO23" s="416"/>
      <c r="BP23" s="416"/>
      <c r="BQ23" s="416"/>
      <c r="BR23" s="416"/>
      <c r="BS23" s="416"/>
      <c r="BT23" s="416"/>
      <c r="BU23" s="417"/>
      <c r="BV23" s="415">
        <v>17369021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8900</v>
      </c>
      <c r="R24" s="467"/>
      <c r="S24" s="467"/>
      <c r="T24" s="467"/>
      <c r="U24" s="467"/>
      <c r="V24" s="506"/>
      <c r="W24" s="561"/>
      <c r="X24" s="549"/>
      <c r="Y24" s="550"/>
      <c r="Z24" s="465" t="s">
        <v>152</v>
      </c>
      <c r="AA24" s="445"/>
      <c r="AB24" s="445"/>
      <c r="AC24" s="445"/>
      <c r="AD24" s="445"/>
      <c r="AE24" s="445"/>
      <c r="AF24" s="445"/>
      <c r="AG24" s="446"/>
      <c r="AH24" s="466">
        <v>250</v>
      </c>
      <c r="AI24" s="467"/>
      <c r="AJ24" s="467"/>
      <c r="AK24" s="467"/>
      <c r="AL24" s="506"/>
      <c r="AM24" s="466">
        <v>740750</v>
      </c>
      <c r="AN24" s="467"/>
      <c r="AO24" s="467"/>
      <c r="AP24" s="467"/>
      <c r="AQ24" s="467"/>
      <c r="AR24" s="506"/>
      <c r="AS24" s="466">
        <v>2963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4707890</v>
      </c>
      <c r="BO24" s="416"/>
      <c r="BP24" s="416"/>
      <c r="BQ24" s="416"/>
      <c r="BR24" s="416"/>
      <c r="BS24" s="416"/>
      <c r="BT24" s="416"/>
      <c r="BU24" s="417"/>
      <c r="BV24" s="415">
        <v>4747836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7000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77720</v>
      </c>
      <c r="BO25" s="379"/>
      <c r="BP25" s="379"/>
      <c r="BQ25" s="379"/>
      <c r="BR25" s="379"/>
      <c r="BS25" s="379"/>
      <c r="BT25" s="379"/>
      <c r="BU25" s="380"/>
      <c r="BV25" s="378">
        <v>81829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6000</v>
      </c>
      <c r="R26" s="467"/>
      <c r="S26" s="467"/>
      <c r="T26" s="467"/>
      <c r="U26" s="467"/>
      <c r="V26" s="506"/>
      <c r="W26" s="561"/>
      <c r="X26" s="549"/>
      <c r="Y26" s="550"/>
      <c r="Z26" s="465" t="s">
        <v>158</v>
      </c>
      <c r="AA26" s="571"/>
      <c r="AB26" s="571"/>
      <c r="AC26" s="571"/>
      <c r="AD26" s="571"/>
      <c r="AE26" s="571"/>
      <c r="AF26" s="571"/>
      <c r="AG26" s="572"/>
      <c r="AH26" s="466">
        <v>13</v>
      </c>
      <c r="AI26" s="467"/>
      <c r="AJ26" s="467"/>
      <c r="AK26" s="467"/>
      <c r="AL26" s="506"/>
      <c r="AM26" s="466">
        <v>34970</v>
      </c>
      <c r="AN26" s="467"/>
      <c r="AO26" s="467"/>
      <c r="AP26" s="467"/>
      <c r="AQ26" s="467"/>
      <c r="AR26" s="506"/>
      <c r="AS26" s="466">
        <v>2690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4400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377158</v>
      </c>
      <c r="BO27" s="585"/>
      <c r="BP27" s="585"/>
      <c r="BQ27" s="585"/>
      <c r="BR27" s="585"/>
      <c r="BS27" s="585"/>
      <c r="BT27" s="585"/>
      <c r="BU27" s="586"/>
      <c r="BV27" s="584">
        <v>376818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3700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3144000</v>
      </c>
      <c r="BO28" s="379"/>
      <c r="BP28" s="379"/>
      <c r="BQ28" s="379"/>
      <c r="BR28" s="379"/>
      <c r="BS28" s="379"/>
      <c r="BT28" s="379"/>
      <c r="BU28" s="380"/>
      <c r="BV28" s="378">
        <v>2804000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16</v>
      </c>
      <c r="M29" s="467"/>
      <c r="N29" s="467"/>
      <c r="O29" s="467"/>
      <c r="P29" s="506"/>
      <c r="Q29" s="466">
        <v>3500</v>
      </c>
      <c r="R29" s="467"/>
      <c r="S29" s="467"/>
      <c r="T29" s="467"/>
      <c r="U29" s="467"/>
      <c r="V29" s="506"/>
      <c r="W29" s="562"/>
      <c r="X29" s="563"/>
      <c r="Y29" s="564"/>
      <c r="Z29" s="465" t="s">
        <v>168</v>
      </c>
      <c r="AA29" s="445"/>
      <c r="AB29" s="445"/>
      <c r="AC29" s="445"/>
      <c r="AD29" s="445"/>
      <c r="AE29" s="445"/>
      <c r="AF29" s="445"/>
      <c r="AG29" s="446"/>
      <c r="AH29" s="466">
        <v>250</v>
      </c>
      <c r="AI29" s="467"/>
      <c r="AJ29" s="467"/>
      <c r="AK29" s="467"/>
      <c r="AL29" s="506"/>
      <c r="AM29" s="466">
        <v>740750</v>
      </c>
      <c r="AN29" s="467"/>
      <c r="AO29" s="467"/>
      <c r="AP29" s="467"/>
      <c r="AQ29" s="467"/>
      <c r="AR29" s="506"/>
      <c r="AS29" s="466">
        <v>2963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147511</v>
      </c>
      <c r="BO29" s="416"/>
      <c r="BP29" s="416"/>
      <c r="BQ29" s="416"/>
      <c r="BR29" s="416"/>
      <c r="BS29" s="416"/>
      <c r="BT29" s="416"/>
      <c r="BU29" s="417"/>
      <c r="BV29" s="415">
        <v>147171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1912825</v>
      </c>
      <c r="BO30" s="585"/>
      <c r="BP30" s="585"/>
      <c r="BQ30" s="585"/>
      <c r="BR30" s="585"/>
      <c r="BS30" s="585"/>
      <c r="BT30" s="585"/>
      <c r="BU30" s="586"/>
      <c r="BV30" s="584">
        <v>1905870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産業団地整備事業特別会計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福井県市町総合事務組合（一般会計）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(財)金津創作の森財団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農業者労働災害共済特別会計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IF('各会計、関係団体の財政状況及び健全化判断比率'!B31="","",'各会計、関係団体の財政状況及び健全化判断比率'!B31)</f>
        <v>工業用水道事業会計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福井県市町総合事務組合（交通災害共済事業特別会計）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f t="shared" si="0"/>
        <v>7</v>
      </c>
      <c r="AN36" s="596"/>
      <c r="AO36" s="597" t="str">
        <f>IF('各会計、関係団体の財政状況及び健全化判断比率'!B32="","",'各会計、関係団体の財政状況及び健全化判断比率'!B32)</f>
        <v>公共下水道事業会計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福井県自治会館組合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8</v>
      </c>
      <c r="AN37" s="596"/>
      <c r="AO37" s="597" t="str">
        <f>IF('各会計、関係団体の財政状況及び健全化判断比率'!B33="","",'各会計、関係団体の財政状況及び健全化判断比率'!B33)</f>
        <v>農業集落排水事業会計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坂井地区広域連合（一般会計）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坂井地区広域連合（介護保険特別会計）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福井県後期高齢者医療広域連合（一般会計）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福井県後期高齢者医療広域連合（後期高齢者医療特別会計）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嶺北消防組合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福井坂井地区広域市町村圏事務組合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524</v>
      </c>
      <c r="D34" s="1181"/>
      <c r="E34" s="1182"/>
      <c r="F34" s="32">
        <v>5.32</v>
      </c>
      <c r="G34" s="33">
        <v>5.54</v>
      </c>
      <c r="H34" s="33">
        <v>7.8</v>
      </c>
      <c r="I34" s="33">
        <v>8.74</v>
      </c>
      <c r="J34" s="34">
        <v>11.29</v>
      </c>
      <c r="K34" s="22"/>
      <c r="L34" s="22"/>
      <c r="M34" s="22"/>
      <c r="N34" s="22"/>
      <c r="O34" s="22"/>
      <c r="P34" s="22"/>
    </row>
    <row r="35" spans="1:16" ht="39" customHeight="1" x14ac:dyDescent="0.15">
      <c r="A35" s="22"/>
      <c r="B35" s="35"/>
      <c r="C35" s="1175" t="s">
        <v>525</v>
      </c>
      <c r="D35" s="1176"/>
      <c r="E35" s="1177"/>
      <c r="F35" s="36">
        <v>1.83</v>
      </c>
      <c r="G35" s="37">
        <v>2.1</v>
      </c>
      <c r="H35" s="37">
        <v>2.44</v>
      </c>
      <c r="I35" s="37">
        <v>2.73</v>
      </c>
      <c r="J35" s="38">
        <v>2.62</v>
      </c>
      <c r="K35" s="22"/>
      <c r="L35" s="22"/>
      <c r="M35" s="22"/>
      <c r="N35" s="22"/>
      <c r="O35" s="22"/>
      <c r="P35" s="22"/>
    </row>
    <row r="36" spans="1:16" ht="39" customHeight="1" x14ac:dyDescent="0.15">
      <c r="A36" s="22"/>
      <c r="B36" s="35"/>
      <c r="C36" s="1175" t="s">
        <v>526</v>
      </c>
      <c r="D36" s="1176"/>
      <c r="E36" s="1177"/>
      <c r="F36" s="36">
        <v>1.35</v>
      </c>
      <c r="G36" s="37">
        <v>1.65</v>
      </c>
      <c r="H36" s="37">
        <v>1.8</v>
      </c>
      <c r="I36" s="37">
        <v>1.1599999999999999</v>
      </c>
      <c r="J36" s="38">
        <v>1.29</v>
      </c>
      <c r="K36" s="22"/>
      <c r="L36" s="22"/>
      <c r="M36" s="22"/>
      <c r="N36" s="22"/>
      <c r="O36" s="22"/>
      <c r="P36" s="22"/>
    </row>
    <row r="37" spans="1:16" ht="39" customHeight="1" x14ac:dyDescent="0.15">
      <c r="A37" s="22"/>
      <c r="B37" s="35"/>
      <c r="C37" s="1175" t="s">
        <v>527</v>
      </c>
      <c r="D37" s="1176"/>
      <c r="E37" s="1177"/>
      <c r="F37" s="36">
        <v>0.26</v>
      </c>
      <c r="G37" s="37">
        <v>0.28000000000000003</v>
      </c>
      <c r="H37" s="37">
        <v>0.28999999999999998</v>
      </c>
      <c r="I37" s="37">
        <v>0.3</v>
      </c>
      <c r="J37" s="38">
        <v>0.35</v>
      </c>
      <c r="K37" s="22"/>
      <c r="L37" s="22"/>
      <c r="M37" s="22"/>
      <c r="N37" s="22"/>
      <c r="O37" s="22"/>
      <c r="P37" s="22"/>
    </row>
    <row r="38" spans="1:16" ht="39" customHeight="1" x14ac:dyDescent="0.15">
      <c r="A38" s="22"/>
      <c r="B38" s="35"/>
      <c r="C38" s="1175" t="s">
        <v>528</v>
      </c>
      <c r="D38" s="1176"/>
      <c r="E38" s="1177"/>
      <c r="F38" s="36">
        <v>0.09</v>
      </c>
      <c r="G38" s="37">
        <v>0.09</v>
      </c>
      <c r="H38" s="37">
        <v>0.1</v>
      </c>
      <c r="I38" s="37">
        <v>0.13</v>
      </c>
      <c r="J38" s="38">
        <v>0.16</v>
      </c>
      <c r="K38" s="22"/>
      <c r="L38" s="22"/>
      <c r="M38" s="22"/>
      <c r="N38" s="22"/>
      <c r="O38" s="22"/>
      <c r="P38" s="22"/>
    </row>
    <row r="39" spans="1:16" ht="39" customHeight="1" x14ac:dyDescent="0.15">
      <c r="A39" s="22"/>
      <c r="B39" s="35"/>
      <c r="C39" s="1175" t="s">
        <v>529</v>
      </c>
      <c r="D39" s="1176"/>
      <c r="E39" s="1177"/>
      <c r="F39" s="36">
        <v>1.1499999999999999</v>
      </c>
      <c r="G39" s="37">
        <v>2.75</v>
      </c>
      <c r="H39" s="37">
        <v>2.0499999999999998</v>
      </c>
      <c r="I39" s="37">
        <v>0.95</v>
      </c>
      <c r="J39" s="38">
        <v>0.02</v>
      </c>
      <c r="K39" s="22"/>
      <c r="L39" s="22"/>
      <c r="M39" s="22"/>
      <c r="N39" s="22"/>
      <c r="O39" s="22"/>
      <c r="P39" s="22"/>
    </row>
    <row r="40" spans="1:16" ht="39" customHeight="1" x14ac:dyDescent="0.15">
      <c r="A40" s="22"/>
      <c r="B40" s="35"/>
      <c r="C40" s="1175" t="s">
        <v>530</v>
      </c>
      <c r="D40" s="1176"/>
      <c r="E40" s="1177"/>
      <c r="F40" s="36">
        <v>7.0000000000000007E-2</v>
      </c>
      <c r="G40" s="37">
        <v>0</v>
      </c>
      <c r="H40" s="37">
        <v>0</v>
      </c>
      <c r="I40" s="37">
        <v>0</v>
      </c>
      <c r="J40" s="38">
        <v>0</v>
      </c>
      <c r="K40" s="22"/>
      <c r="L40" s="22"/>
      <c r="M40" s="22"/>
      <c r="N40" s="22"/>
      <c r="O40" s="22"/>
      <c r="P40" s="22"/>
    </row>
    <row r="41" spans="1:16" ht="39" customHeight="1" x14ac:dyDescent="0.15">
      <c r="A41" s="22"/>
      <c r="B41" s="35"/>
      <c r="C41" s="1175" t="s">
        <v>531</v>
      </c>
      <c r="D41" s="1176"/>
      <c r="E41" s="1177"/>
      <c r="F41" s="36">
        <v>0</v>
      </c>
      <c r="G41" s="37">
        <v>0.01</v>
      </c>
      <c r="H41" s="37">
        <v>0</v>
      </c>
      <c r="I41" s="37">
        <v>0</v>
      </c>
      <c r="J41" s="38">
        <v>0</v>
      </c>
      <c r="K41" s="22"/>
      <c r="L41" s="22"/>
      <c r="M41" s="22"/>
      <c r="N41" s="22"/>
      <c r="O41" s="22"/>
      <c r="P41" s="22"/>
    </row>
    <row r="42" spans="1:16" ht="39" customHeight="1" x14ac:dyDescent="0.15">
      <c r="A42" s="22"/>
      <c r="B42" s="39"/>
      <c r="C42" s="1175" t="s">
        <v>532</v>
      </c>
      <c r="D42" s="1176"/>
      <c r="E42" s="1177"/>
      <c r="F42" s="36" t="s">
        <v>533</v>
      </c>
      <c r="G42" s="37" t="s">
        <v>534</v>
      </c>
      <c r="H42" s="37" t="s">
        <v>535</v>
      </c>
      <c r="I42" s="37" t="s">
        <v>536</v>
      </c>
      <c r="J42" s="38" t="s">
        <v>480</v>
      </c>
      <c r="K42" s="22"/>
      <c r="L42" s="22"/>
      <c r="M42" s="22"/>
      <c r="N42" s="22"/>
      <c r="O42" s="22"/>
      <c r="P42" s="22"/>
    </row>
    <row r="43" spans="1:16" ht="39" customHeight="1" thickBot="1" x14ac:dyDescent="0.2">
      <c r="A43" s="22"/>
      <c r="B43" s="40"/>
      <c r="C43" s="1178" t="s">
        <v>537</v>
      </c>
      <c r="D43" s="1179"/>
      <c r="E43" s="1180"/>
      <c r="F43" s="41">
        <v>0.01</v>
      </c>
      <c r="G43" s="42" t="s">
        <v>480</v>
      </c>
      <c r="H43" s="42" t="s">
        <v>480</v>
      </c>
      <c r="I43" s="42" t="s">
        <v>480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1382</v>
      </c>
      <c r="L45" s="60">
        <v>1376</v>
      </c>
      <c r="M45" s="60">
        <v>1370</v>
      </c>
      <c r="N45" s="60">
        <v>1401</v>
      </c>
      <c r="O45" s="61">
        <v>1336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484</v>
      </c>
      <c r="L48" s="64">
        <v>523</v>
      </c>
      <c r="M48" s="64">
        <v>503</v>
      </c>
      <c r="N48" s="64">
        <v>487</v>
      </c>
      <c r="O48" s="65">
        <v>523</v>
      </c>
      <c r="P48" s="48"/>
      <c r="Q48" s="48"/>
      <c r="R48" s="48"/>
      <c r="S48" s="48"/>
      <c r="T48" s="48"/>
      <c r="U48" s="48"/>
    </row>
    <row r="49" spans="1:21" ht="30.75" customHeight="1" x14ac:dyDescent="0.15">
      <c r="A49" s="48"/>
      <c r="B49" s="1193"/>
      <c r="C49" s="1194"/>
      <c r="D49" s="62"/>
      <c r="E49" s="1185" t="s">
        <v>15</v>
      </c>
      <c r="F49" s="1185"/>
      <c r="G49" s="1185"/>
      <c r="H49" s="1185"/>
      <c r="I49" s="1185"/>
      <c r="J49" s="1186"/>
      <c r="K49" s="63">
        <v>75</v>
      </c>
      <c r="L49" s="64">
        <v>62</v>
      </c>
      <c r="M49" s="64">
        <v>57</v>
      </c>
      <c r="N49" s="64">
        <v>16</v>
      </c>
      <c r="O49" s="65">
        <v>19</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t="s">
        <v>480</v>
      </c>
      <c r="M51" s="64" t="s">
        <v>480</v>
      </c>
      <c r="N51" s="64" t="s">
        <v>480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1126</v>
      </c>
      <c r="L52" s="64">
        <v>1150</v>
      </c>
      <c r="M52" s="64">
        <v>1247</v>
      </c>
      <c r="N52" s="64">
        <v>1322</v>
      </c>
      <c r="O52" s="65">
        <v>1377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815</v>
      </c>
      <c r="L53" s="69">
        <v>811</v>
      </c>
      <c r="M53" s="69">
        <v>683</v>
      </c>
      <c r="N53" s="69">
        <v>582</v>
      </c>
      <c r="O53" s="70">
        <v>501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15352</v>
      </c>
      <c r="J41" s="83">
        <v>16217</v>
      </c>
      <c r="K41" s="83">
        <v>17463</v>
      </c>
      <c r="L41" s="83">
        <v>17750</v>
      </c>
      <c r="M41" s="84">
        <v>17770</v>
      </c>
    </row>
    <row r="42" spans="2:13" ht="27.75" customHeight="1" x14ac:dyDescent="0.15">
      <c r="B42" s="1201"/>
      <c r="C42" s="1202"/>
      <c r="D42" s="85"/>
      <c r="E42" s="1207" t="s">
        <v>25</v>
      </c>
      <c r="F42" s="1207"/>
      <c r="G42" s="1207"/>
      <c r="H42" s="1208"/>
      <c r="I42" s="86" t="s">
        <v>480</v>
      </c>
      <c r="J42" s="87" t="s">
        <v>480</v>
      </c>
      <c r="K42" s="87" t="s">
        <v>480</v>
      </c>
      <c r="L42" s="87" t="s">
        <v>480</v>
      </c>
      <c r="M42" s="88" t="s">
        <v>480</v>
      </c>
    </row>
    <row r="43" spans="2:13" ht="27.75" customHeight="1" x14ac:dyDescent="0.15">
      <c r="B43" s="1201"/>
      <c r="C43" s="1202"/>
      <c r="D43" s="85"/>
      <c r="E43" s="1207" t="s">
        <v>26</v>
      </c>
      <c r="F43" s="1207"/>
      <c r="G43" s="1207"/>
      <c r="H43" s="1208"/>
      <c r="I43" s="86">
        <v>6752</v>
      </c>
      <c r="J43" s="87">
        <v>5813</v>
      </c>
      <c r="K43" s="87">
        <v>5715</v>
      </c>
      <c r="L43" s="87">
        <v>5603</v>
      </c>
      <c r="M43" s="88">
        <v>5440</v>
      </c>
    </row>
    <row r="44" spans="2:13" ht="27.75" customHeight="1" x14ac:dyDescent="0.15">
      <c r="B44" s="1201"/>
      <c r="C44" s="1202"/>
      <c r="D44" s="85"/>
      <c r="E44" s="1207" t="s">
        <v>27</v>
      </c>
      <c r="F44" s="1207"/>
      <c r="G44" s="1207"/>
      <c r="H44" s="1208"/>
      <c r="I44" s="86">
        <v>232</v>
      </c>
      <c r="J44" s="87">
        <v>194</v>
      </c>
      <c r="K44" s="87">
        <v>161</v>
      </c>
      <c r="L44" s="87">
        <v>315</v>
      </c>
      <c r="M44" s="88">
        <v>536</v>
      </c>
    </row>
    <row r="45" spans="2:13" ht="27.75" customHeight="1" x14ac:dyDescent="0.15">
      <c r="B45" s="1201"/>
      <c r="C45" s="1202"/>
      <c r="D45" s="85"/>
      <c r="E45" s="1207" t="s">
        <v>28</v>
      </c>
      <c r="F45" s="1207"/>
      <c r="G45" s="1207"/>
      <c r="H45" s="1208"/>
      <c r="I45" s="86">
        <v>2914</v>
      </c>
      <c r="J45" s="87">
        <v>2898</v>
      </c>
      <c r="K45" s="87">
        <v>2788</v>
      </c>
      <c r="L45" s="87">
        <v>2632</v>
      </c>
      <c r="M45" s="88">
        <v>2553</v>
      </c>
    </row>
    <row r="46" spans="2:13" ht="27.75" customHeight="1" x14ac:dyDescent="0.15">
      <c r="B46" s="1201"/>
      <c r="C46" s="1202"/>
      <c r="D46" s="85"/>
      <c r="E46" s="1207" t="s">
        <v>29</v>
      </c>
      <c r="F46" s="1207"/>
      <c r="G46" s="1207"/>
      <c r="H46" s="1208"/>
      <c r="I46" s="86">
        <v>103</v>
      </c>
      <c r="J46" s="87" t="s">
        <v>480</v>
      </c>
      <c r="K46" s="87" t="s">
        <v>480</v>
      </c>
      <c r="L46" s="87" t="s">
        <v>480</v>
      </c>
      <c r="M46" s="88" t="s">
        <v>480</v>
      </c>
    </row>
    <row r="47" spans="2:13" ht="27.75" customHeight="1" x14ac:dyDescent="0.15">
      <c r="B47" s="1201"/>
      <c r="C47" s="1202"/>
      <c r="D47" s="85"/>
      <c r="E47" s="1207" t="s">
        <v>30</v>
      </c>
      <c r="F47" s="1207"/>
      <c r="G47" s="1207"/>
      <c r="H47" s="1208"/>
      <c r="I47" s="86" t="s">
        <v>480</v>
      </c>
      <c r="J47" s="87" t="s">
        <v>480</v>
      </c>
      <c r="K47" s="87" t="s">
        <v>480</v>
      </c>
      <c r="L47" s="87" t="s">
        <v>480</v>
      </c>
      <c r="M47" s="88" t="s">
        <v>480</v>
      </c>
    </row>
    <row r="48" spans="2:13" ht="27.75" customHeight="1" x14ac:dyDescent="0.15">
      <c r="B48" s="1203"/>
      <c r="C48" s="1204"/>
      <c r="D48" s="85"/>
      <c r="E48" s="1207" t="s">
        <v>31</v>
      </c>
      <c r="F48" s="1207"/>
      <c r="G48" s="1207"/>
      <c r="H48" s="1208"/>
      <c r="I48" s="86" t="s">
        <v>480</v>
      </c>
      <c r="J48" s="87" t="s">
        <v>480</v>
      </c>
      <c r="K48" s="87" t="s">
        <v>480</v>
      </c>
      <c r="L48" s="87" t="s">
        <v>480</v>
      </c>
      <c r="M48" s="88" t="s">
        <v>480</v>
      </c>
    </row>
    <row r="49" spans="2:13" ht="27.75" customHeight="1" x14ac:dyDescent="0.15">
      <c r="B49" s="1209" t="s">
        <v>32</v>
      </c>
      <c r="C49" s="1210"/>
      <c r="D49" s="89"/>
      <c r="E49" s="1207" t="s">
        <v>33</v>
      </c>
      <c r="F49" s="1207"/>
      <c r="G49" s="1207"/>
      <c r="H49" s="1208"/>
      <c r="I49" s="86">
        <v>3142</v>
      </c>
      <c r="J49" s="87">
        <v>3638</v>
      </c>
      <c r="K49" s="87">
        <v>4216</v>
      </c>
      <c r="L49" s="87">
        <v>3997</v>
      </c>
      <c r="M49" s="88">
        <v>4295</v>
      </c>
    </row>
    <row r="50" spans="2:13" ht="27.75" customHeight="1" x14ac:dyDescent="0.15">
      <c r="B50" s="1201"/>
      <c r="C50" s="1202"/>
      <c r="D50" s="85"/>
      <c r="E50" s="1207" t="s">
        <v>34</v>
      </c>
      <c r="F50" s="1207"/>
      <c r="G50" s="1207"/>
      <c r="H50" s="1208"/>
      <c r="I50" s="86">
        <v>123</v>
      </c>
      <c r="J50" s="87">
        <v>147</v>
      </c>
      <c r="K50" s="87">
        <v>175</v>
      </c>
      <c r="L50" s="87">
        <v>221</v>
      </c>
      <c r="M50" s="88">
        <v>269</v>
      </c>
    </row>
    <row r="51" spans="2:13" ht="27.75" customHeight="1" x14ac:dyDescent="0.15">
      <c r="B51" s="1203"/>
      <c r="C51" s="1204"/>
      <c r="D51" s="85"/>
      <c r="E51" s="1207" t="s">
        <v>35</v>
      </c>
      <c r="F51" s="1207"/>
      <c r="G51" s="1207"/>
      <c r="H51" s="1208"/>
      <c r="I51" s="86">
        <v>17143</v>
      </c>
      <c r="J51" s="87">
        <v>18243</v>
      </c>
      <c r="K51" s="87">
        <v>19081</v>
      </c>
      <c r="L51" s="87">
        <v>19090</v>
      </c>
      <c r="M51" s="88">
        <v>19382</v>
      </c>
    </row>
    <row r="52" spans="2:13" ht="27.75" customHeight="1" thickBot="1" x14ac:dyDescent="0.2">
      <c r="B52" s="1211" t="s">
        <v>36</v>
      </c>
      <c r="C52" s="1212"/>
      <c r="D52" s="90"/>
      <c r="E52" s="1213" t="s">
        <v>37</v>
      </c>
      <c r="F52" s="1213"/>
      <c r="G52" s="1213"/>
      <c r="H52" s="1214"/>
      <c r="I52" s="91">
        <v>4945</v>
      </c>
      <c r="J52" s="92">
        <v>3095</v>
      </c>
      <c r="K52" s="92">
        <v>2655</v>
      </c>
      <c r="L52" s="92">
        <v>2992</v>
      </c>
      <c r="M52" s="93">
        <v>2353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555</v>
      </c>
      <c r="I42" s="352"/>
      <c r="J42" s="352"/>
      <c r="K42" s="352"/>
      <c r="L42" s="244"/>
      <c r="M42" s="244"/>
      <c r="N42" s="244"/>
      <c r="O42" s="244"/>
    </row>
    <row r="43" spans="2:17" ht="13.5" x14ac:dyDescent="0.15">
      <c r="B43" s="248"/>
      <c r="C43" s="244"/>
      <c r="D43" s="244"/>
      <c r="E43" s="244"/>
      <c r="F43" s="244"/>
      <c r="G43" s="1251"/>
      <c r="H43" s="1230"/>
      <c r="I43" s="1230"/>
      <c r="J43" s="1230"/>
      <c r="K43" s="1230"/>
      <c r="L43" s="1230"/>
      <c r="M43" s="1230"/>
      <c r="N43" s="1230"/>
      <c r="O43" s="1231"/>
    </row>
    <row r="44" spans="2:17" ht="13.5" x14ac:dyDescent="0.15">
      <c r="B44" s="248"/>
      <c r="C44" s="244"/>
      <c r="D44" s="244"/>
      <c r="E44" s="244"/>
      <c r="F44" s="244"/>
      <c r="G44" s="1232"/>
      <c r="H44" s="1233"/>
      <c r="I44" s="1233"/>
      <c r="J44" s="1233"/>
      <c r="K44" s="1233"/>
      <c r="L44" s="1233"/>
      <c r="M44" s="1233"/>
      <c r="N44" s="1233"/>
      <c r="O44" s="1234"/>
    </row>
    <row r="45" spans="2:17" ht="13.5" x14ac:dyDescent="0.15">
      <c r="B45" s="248"/>
      <c r="C45" s="244"/>
      <c r="D45" s="244"/>
      <c r="E45" s="244"/>
      <c r="F45" s="244"/>
      <c r="G45" s="1232"/>
      <c r="H45" s="1233"/>
      <c r="I45" s="1233"/>
      <c r="J45" s="1233"/>
      <c r="K45" s="1233"/>
      <c r="L45" s="1233"/>
      <c r="M45" s="1233"/>
      <c r="N45" s="1233"/>
      <c r="O45" s="1234"/>
    </row>
    <row r="46" spans="2:17" ht="13.5" x14ac:dyDescent="0.15">
      <c r="B46" s="248"/>
      <c r="C46" s="244"/>
      <c r="D46" s="244"/>
      <c r="E46" s="244"/>
      <c r="F46" s="244"/>
      <c r="G46" s="1232"/>
      <c r="H46" s="1233"/>
      <c r="I46" s="1233"/>
      <c r="J46" s="1233"/>
      <c r="K46" s="1233"/>
      <c r="L46" s="1233"/>
      <c r="M46" s="1233"/>
      <c r="N46" s="1233"/>
      <c r="O46" s="1234"/>
    </row>
    <row r="47" spans="2:17" ht="13.5" x14ac:dyDescent="0.15">
      <c r="B47" s="248"/>
      <c r="C47" s="244"/>
      <c r="D47" s="244"/>
      <c r="E47" s="244"/>
      <c r="F47" s="244"/>
      <c r="G47" s="1235"/>
      <c r="H47" s="1236"/>
      <c r="I47" s="1236"/>
      <c r="J47" s="1236"/>
      <c r="K47" s="1236"/>
      <c r="L47" s="1236"/>
      <c r="M47" s="1236"/>
      <c r="N47" s="1236"/>
      <c r="O47" s="1237"/>
    </row>
    <row r="48" spans="2:17" ht="13.5" x14ac:dyDescent="0.15">
      <c r="B48" s="248"/>
      <c r="C48" s="244"/>
      <c r="D48" s="244"/>
      <c r="E48" s="244"/>
      <c r="F48" s="244"/>
      <c r="G48" s="244"/>
      <c r="H48" s="363"/>
      <c r="I48" s="363"/>
      <c r="J48" s="363"/>
    </row>
    <row r="49" spans="1:17" ht="13.5" x14ac:dyDescent="0.15">
      <c r="B49" s="248"/>
      <c r="C49" s="244"/>
      <c r="D49" s="244"/>
      <c r="E49" s="244"/>
      <c r="F49" s="244"/>
      <c r="G49" s="243" t="s">
        <v>558</v>
      </c>
    </row>
    <row r="50" spans="1:17" ht="13.5" x14ac:dyDescent="0.15">
      <c r="B50" s="248"/>
      <c r="C50" s="244"/>
      <c r="D50" s="244"/>
      <c r="E50" s="244"/>
      <c r="F50" s="244"/>
      <c r="G50" s="1238"/>
      <c r="H50" s="1239"/>
      <c r="I50" s="1239"/>
      <c r="J50" s="1240"/>
      <c r="K50" s="345" t="s">
        <v>519</v>
      </c>
      <c r="L50" s="345" t="s">
        <v>520</v>
      </c>
      <c r="M50" s="345" t="s">
        <v>521</v>
      </c>
      <c r="N50" s="345" t="s">
        <v>522</v>
      </c>
      <c r="O50" s="345" t="s">
        <v>523</v>
      </c>
    </row>
    <row r="51" spans="1:17" ht="13.5" x14ac:dyDescent="0.15">
      <c r="B51" s="248"/>
      <c r="C51" s="244"/>
      <c r="D51" s="244"/>
      <c r="E51" s="244"/>
      <c r="F51" s="244"/>
      <c r="G51" s="1241" t="s">
        <v>553</v>
      </c>
      <c r="H51" s="1242"/>
      <c r="I51" s="1247" t="s">
        <v>551</v>
      </c>
      <c r="J51" s="1247"/>
      <c r="K51" s="1250"/>
      <c r="L51" s="1250"/>
      <c r="M51" s="1250"/>
      <c r="N51" s="1250"/>
      <c r="O51" s="1250"/>
    </row>
    <row r="52" spans="1:17" ht="13.5" x14ac:dyDescent="0.15">
      <c r="B52" s="248"/>
      <c r="C52" s="244"/>
      <c r="D52" s="244"/>
      <c r="E52" s="244"/>
      <c r="F52" s="244"/>
      <c r="G52" s="1243"/>
      <c r="H52" s="1244"/>
      <c r="I52" s="1248"/>
      <c r="J52" s="1248"/>
      <c r="K52" s="1217"/>
      <c r="L52" s="1217"/>
      <c r="M52" s="1217"/>
      <c r="N52" s="1217"/>
      <c r="O52" s="1217"/>
    </row>
    <row r="53" spans="1:17" ht="13.5" x14ac:dyDescent="0.15">
      <c r="A53" s="355"/>
      <c r="B53" s="248"/>
      <c r="C53" s="244"/>
      <c r="D53" s="244"/>
      <c r="E53" s="244"/>
      <c r="F53" s="244"/>
      <c r="G53" s="1243"/>
      <c r="H53" s="1244"/>
      <c r="I53" s="1227" t="s">
        <v>557</v>
      </c>
      <c r="J53" s="1227"/>
      <c r="K53" s="1249"/>
      <c r="L53" s="1249"/>
      <c r="M53" s="1249"/>
      <c r="N53" s="1249"/>
      <c r="O53" s="1249"/>
    </row>
    <row r="54" spans="1:17" ht="13.5" x14ac:dyDescent="0.15">
      <c r="A54" s="355"/>
      <c r="B54" s="248"/>
      <c r="C54" s="244"/>
      <c r="D54" s="244"/>
      <c r="E54" s="244"/>
      <c r="F54" s="244"/>
      <c r="G54" s="1245"/>
      <c r="H54" s="1246"/>
      <c r="I54" s="1227"/>
      <c r="J54" s="1227"/>
      <c r="K54" s="1216"/>
      <c r="L54" s="1216"/>
      <c r="M54" s="1216"/>
      <c r="N54" s="1216"/>
      <c r="O54" s="1216"/>
    </row>
    <row r="55" spans="1:17" ht="13.5" x14ac:dyDescent="0.15">
      <c r="A55" s="355"/>
      <c r="B55" s="248"/>
      <c r="C55" s="244"/>
      <c r="D55" s="244"/>
      <c r="E55" s="244"/>
      <c r="F55" s="244"/>
      <c r="G55" s="1221" t="s">
        <v>552</v>
      </c>
      <c r="H55" s="1222"/>
      <c r="I55" s="1227" t="s">
        <v>551</v>
      </c>
      <c r="J55" s="1227"/>
      <c r="K55" s="1250"/>
      <c r="L55" s="1250"/>
      <c r="M55" s="1250"/>
      <c r="N55" s="1250"/>
      <c r="O55" s="1250"/>
    </row>
    <row r="56" spans="1:17" ht="13.5" x14ac:dyDescent="0.15">
      <c r="A56" s="355"/>
      <c r="B56" s="248"/>
      <c r="C56" s="244"/>
      <c r="D56" s="244"/>
      <c r="E56" s="244"/>
      <c r="F56" s="244"/>
      <c r="G56" s="1223"/>
      <c r="H56" s="1224"/>
      <c r="I56" s="1227"/>
      <c r="J56" s="1227"/>
      <c r="K56" s="1217"/>
      <c r="L56" s="1217"/>
      <c r="M56" s="1217"/>
      <c r="N56" s="1217"/>
      <c r="O56" s="1217"/>
    </row>
    <row r="57" spans="1:17" s="355" customFormat="1" ht="13.5" x14ac:dyDescent="0.15">
      <c r="B57" s="356"/>
      <c r="C57" s="352"/>
      <c r="D57" s="352"/>
      <c r="E57" s="352"/>
      <c r="F57" s="352"/>
      <c r="G57" s="1223"/>
      <c r="H57" s="1224"/>
      <c r="I57" s="1219" t="s">
        <v>557</v>
      </c>
      <c r="J57" s="1219"/>
      <c r="K57" s="1249"/>
      <c r="L57" s="1249"/>
      <c r="M57" s="1249"/>
      <c r="N57" s="1249"/>
      <c r="O57" s="1249"/>
      <c r="P57" s="361"/>
      <c r="Q57" s="356"/>
    </row>
    <row r="58" spans="1:17" s="355" customFormat="1" ht="13.5" x14ac:dyDescent="0.15">
      <c r="A58" s="243"/>
      <c r="B58" s="356"/>
      <c r="C58" s="352"/>
      <c r="D58" s="352"/>
      <c r="E58" s="352"/>
      <c r="F58" s="352"/>
      <c r="G58" s="1225"/>
      <c r="H58" s="1226"/>
      <c r="I58" s="1219"/>
      <c r="J58" s="1219"/>
      <c r="K58" s="1216"/>
      <c r="L58" s="1216"/>
      <c r="M58" s="1216"/>
      <c r="N58" s="1216"/>
      <c r="O58" s="1216"/>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555</v>
      </c>
      <c r="I64" s="352"/>
      <c r="J64" s="352"/>
      <c r="K64" s="352"/>
      <c r="L64" s="244"/>
      <c r="M64" s="244"/>
      <c r="N64" s="244"/>
      <c r="O64" s="244"/>
    </row>
    <row r="65" spans="2:30" ht="13.5" x14ac:dyDescent="0.15">
      <c r="B65" s="248"/>
      <c r="C65" s="244"/>
      <c r="D65" s="244"/>
      <c r="E65" s="244"/>
      <c r="F65" s="244"/>
      <c r="G65" s="1229" t="s">
        <v>561</v>
      </c>
      <c r="H65" s="1230"/>
      <c r="I65" s="1230"/>
      <c r="J65" s="1230"/>
      <c r="K65" s="1230"/>
      <c r="L65" s="1230"/>
      <c r="M65" s="1230"/>
      <c r="N65" s="1230"/>
      <c r="O65" s="1231"/>
    </row>
    <row r="66" spans="2:30" ht="13.5" x14ac:dyDescent="0.15">
      <c r="B66" s="248"/>
      <c r="C66" s="244"/>
      <c r="D66" s="244"/>
      <c r="E66" s="244"/>
      <c r="F66" s="244"/>
      <c r="G66" s="1232"/>
      <c r="H66" s="1233"/>
      <c r="I66" s="1233"/>
      <c r="J66" s="1233"/>
      <c r="K66" s="1233"/>
      <c r="L66" s="1233"/>
      <c r="M66" s="1233"/>
      <c r="N66" s="1233"/>
      <c r="O66" s="1234"/>
    </row>
    <row r="67" spans="2:30" ht="13.5" x14ac:dyDescent="0.15">
      <c r="B67" s="248"/>
      <c r="C67" s="244"/>
      <c r="D67" s="244"/>
      <c r="E67" s="244"/>
      <c r="F67" s="244"/>
      <c r="G67" s="1232"/>
      <c r="H67" s="1233"/>
      <c r="I67" s="1233"/>
      <c r="J67" s="1233"/>
      <c r="K67" s="1233"/>
      <c r="L67" s="1233"/>
      <c r="M67" s="1233"/>
      <c r="N67" s="1233"/>
      <c r="O67" s="1234"/>
    </row>
    <row r="68" spans="2:30" ht="13.5" x14ac:dyDescent="0.15">
      <c r="B68" s="248"/>
      <c r="C68" s="244"/>
      <c r="D68" s="244"/>
      <c r="E68" s="244"/>
      <c r="F68" s="244"/>
      <c r="G68" s="1232"/>
      <c r="H68" s="1233"/>
      <c r="I68" s="1233"/>
      <c r="J68" s="1233"/>
      <c r="K68" s="1233"/>
      <c r="L68" s="1233"/>
      <c r="M68" s="1233"/>
      <c r="N68" s="1233"/>
      <c r="O68" s="1234"/>
    </row>
    <row r="69" spans="2:30" ht="13.5" x14ac:dyDescent="0.15">
      <c r="B69" s="248"/>
      <c r="C69" s="244"/>
      <c r="D69" s="244"/>
      <c r="E69" s="244"/>
      <c r="F69" s="244"/>
      <c r="G69" s="1235"/>
      <c r="H69" s="1236"/>
      <c r="I69" s="1236"/>
      <c r="J69" s="1236"/>
      <c r="K69" s="1236"/>
      <c r="L69" s="1236"/>
      <c r="M69" s="1236"/>
      <c r="N69" s="1236"/>
      <c r="O69" s="123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554</v>
      </c>
      <c r="I71" s="349"/>
      <c r="J71" s="348"/>
      <c r="K71" s="348"/>
      <c r="L71" s="347"/>
      <c r="M71" s="348"/>
      <c r="N71" s="347"/>
      <c r="O71" s="346"/>
    </row>
    <row r="72" spans="2:30" ht="13.5" x14ac:dyDescent="0.15">
      <c r="B72" s="248"/>
      <c r="C72" s="244"/>
      <c r="D72" s="244"/>
      <c r="E72" s="244"/>
      <c r="F72" s="244"/>
      <c r="G72" s="1238"/>
      <c r="H72" s="1239"/>
      <c r="I72" s="1239"/>
      <c r="J72" s="1240"/>
      <c r="K72" s="345" t="s">
        <v>519</v>
      </c>
      <c r="L72" s="345" t="s">
        <v>520</v>
      </c>
      <c r="M72" s="345" t="s">
        <v>521</v>
      </c>
      <c r="N72" s="345" t="s">
        <v>522</v>
      </c>
      <c r="O72" s="345" t="s">
        <v>523</v>
      </c>
    </row>
    <row r="73" spans="2:30" ht="13.5" x14ac:dyDescent="0.15">
      <c r="B73" s="248"/>
      <c r="C73" s="244"/>
      <c r="D73" s="244"/>
      <c r="E73" s="244"/>
      <c r="F73" s="244"/>
      <c r="G73" s="1241" t="s">
        <v>553</v>
      </c>
      <c r="H73" s="1242"/>
      <c r="I73" s="1247" t="s">
        <v>551</v>
      </c>
      <c r="J73" s="1247"/>
      <c r="K73" s="1228">
        <v>67.7</v>
      </c>
      <c r="L73" s="1228">
        <v>42.6</v>
      </c>
      <c r="M73" s="1217">
        <v>35.700000000000003</v>
      </c>
      <c r="N73" s="1217">
        <v>41</v>
      </c>
      <c r="O73" s="1217">
        <v>32.700000000000003</v>
      </c>
      <c r="S73" s="243">
        <v>9.9</v>
      </c>
    </row>
    <row r="74" spans="2:30" ht="13.5" x14ac:dyDescent="0.15">
      <c r="B74" s="248"/>
      <c r="C74" s="244"/>
      <c r="D74" s="244"/>
      <c r="E74" s="244"/>
      <c r="F74" s="244"/>
      <c r="G74" s="1243"/>
      <c r="H74" s="1244"/>
      <c r="I74" s="1248"/>
      <c r="J74" s="1248"/>
      <c r="K74" s="1228"/>
      <c r="L74" s="1228"/>
      <c r="M74" s="1217"/>
      <c r="N74" s="1217"/>
      <c r="O74" s="1217"/>
    </row>
    <row r="75" spans="2:30" ht="13.5" x14ac:dyDescent="0.15">
      <c r="B75" s="248"/>
      <c r="C75" s="244"/>
      <c r="D75" s="244"/>
      <c r="E75" s="244"/>
      <c r="F75" s="244"/>
      <c r="G75" s="1243"/>
      <c r="H75" s="1244"/>
      <c r="I75" s="1227" t="s">
        <v>550</v>
      </c>
      <c r="J75" s="1227"/>
      <c r="K75" s="1215">
        <v>12.4</v>
      </c>
      <c r="L75" s="1215">
        <v>11.6</v>
      </c>
      <c r="M75" s="1215">
        <v>10.5</v>
      </c>
      <c r="N75" s="1215">
        <v>9.3000000000000007</v>
      </c>
      <c r="O75" s="1215">
        <v>8</v>
      </c>
      <c r="U75" s="243">
        <v>81.2</v>
      </c>
      <c r="W75" s="243">
        <v>87.2</v>
      </c>
      <c r="Y75" s="243">
        <v>99.8</v>
      </c>
      <c r="AA75" s="243">
        <v>109.5</v>
      </c>
      <c r="AC75" s="243">
        <v>115.2</v>
      </c>
    </row>
    <row r="76" spans="2:30" ht="13.5" x14ac:dyDescent="0.15">
      <c r="B76" s="248"/>
      <c r="C76" s="244"/>
      <c r="D76" s="244"/>
      <c r="E76" s="244"/>
      <c r="F76" s="244"/>
      <c r="G76" s="1245"/>
      <c r="H76" s="1246"/>
      <c r="I76" s="1227"/>
      <c r="J76" s="1227"/>
      <c r="K76" s="1216"/>
      <c r="L76" s="1216"/>
      <c r="M76" s="1216"/>
      <c r="N76" s="1216"/>
      <c r="O76" s="1216"/>
    </row>
    <row r="77" spans="2:30" ht="13.5" x14ac:dyDescent="0.15">
      <c r="B77" s="248"/>
      <c r="C77" s="244"/>
      <c r="D77" s="244"/>
      <c r="E77" s="244"/>
      <c r="F77" s="244"/>
      <c r="G77" s="1221" t="s">
        <v>552</v>
      </c>
      <c r="H77" s="1222"/>
      <c r="I77" s="1227" t="s">
        <v>551</v>
      </c>
      <c r="J77" s="1227"/>
      <c r="K77" s="1228">
        <v>88.3</v>
      </c>
      <c r="L77" s="1228">
        <v>76.2</v>
      </c>
      <c r="M77" s="1217">
        <v>65.3</v>
      </c>
      <c r="N77" s="1217">
        <v>60.8</v>
      </c>
      <c r="O77" s="1217">
        <v>56.8</v>
      </c>
      <c r="R77" s="243">
        <v>12.3</v>
      </c>
      <c r="T77" s="243">
        <v>11.1</v>
      </c>
    </row>
    <row r="78" spans="2:30" ht="13.5" x14ac:dyDescent="0.15">
      <c r="B78" s="248"/>
      <c r="C78" s="244"/>
      <c r="D78" s="244"/>
      <c r="E78" s="244"/>
      <c r="F78" s="244"/>
      <c r="G78" s="1223"/>
      <c r="H78" s="1224"/>
      <c r="I78" s="1227"/>
      <c r="J78" s="1227"/>
      <c r="K78" s="1228"/>
      <c r="L78" s="1228"/>
      <c r="M78" s="1217"/>
      <c r="N78" s="1217"/>
      <c r="O78" s="1217"/>
    </row>
    <row r="79" spans="2:30" ht="13.5" x14ac:dyDescent="0.15">
      <c r="B79" s="248"/>
      <c r="C79" s="244"/>
      <c r="D79" s="244"/>
      <c r="E79" s="244"/>
      <c r="F79" s="244"/>
      <c r="G79" s="1223"/>
      <c r="H79" s="1224"/>
      <c r="I79" s="1218" t="s">
        <v>550</v>
      </c>
      <c r="J79" s="1219"/>
      <c r="K79" s="1220">
        <v>13.8</v>
      </c>
      <c r="L79" s="1220">
        <v>12.8</v>
      </c>
      <c r="M79" s="1220">
        <v>12</v>
      </c>
      <c r="N79" s="1220">
        <v>11.1</v>
      </c>
      <c r="O79" s="1220">
        <v>10.199999999999999</v>
      </c>
      <c r="V79" s="243">
        <v>53.5</v>
      </c>
      <c r="X79" s="243">
        <v>48.2</v>
      </c>
      <c r="Z79" s="243">
        <v>34.200000000000003</v>
      </c>
      <c r="AB79" s="243">
        <v>30.3</v>
      </c>
      <c r="AD79" s="243">
        <v>28.9</v>
      </c>
    </row>
    <row r="80" spans="2:30" ht="13.5" x14ac:dyDescent="0.15">
      <c r="B80" s="248"/>
      <c r="C80" s="244"/>
      <c r="D80" s="244"/>
      <c r="E80" s="244"/>
      <c r="F80" s="244"/>
      <c r="G80" s="1225"/>
      <c r="H80" s="1226"/>
      <c r="I80" s="1219"/>
      <c r="J80" s="1219"/>
      <c r="K80" s="1220"/>
      <c r="L80" s="1220"/>
      <c r="M80" s="1220"/>
      <c r="N80" s="1220"/>
      <c r="O80" s="122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46162</v>
      </c>
      <c r="E3" s="116"/>
      <c r="F3" s="117">
        <v>67201</v>
      </c>
      <c r="G3" s="118"/>
      <c r="H3" s="119"/>
    </row>
    <row r="4" spans="1:8" x14ac:dyDescent="0.15">
      <c r="A4" s="120"/>
      <c r="B4" s="121"/>
      <c r="C4" s="122"/>
      <c r="D4" s="123">
        <v>30081</v>
      </c>
      <c r="E4" s="124"/>
      <c r="F4" s="125">
        <v>35210</v>
      </c>
      <c r="G4" s="126"/>
      <c r="H4" s="127"/>
    </row>
    <row r="5" spans="1:8" x14ac:dyDescent="0.15">
      <c r="A5" s="108" t="s">
        <v>513</v>
      </c>
      <c r="B5" s="113"/>
      <c r="C5" s="114"/>
      <c r="D5" s="115">
        <v>53841</v>
      </c>
      <c r="E5" s="116"/>
      <c r="F5" s="117">
        <v>75709</v>
      </c>
      <c r="G5" s="118"/>
      <c r="H5" s="119"/>
    </row>
    <row r="6" spans="1:8" x14ac:dyDescent="0.15">
      <c r="A6" s="120"/>
      <c r="B6" s="121"/>
      <c r="C6" s="122"/>
      <c r="D6" s="123">
        <v>37829</v>
      </c>
      <c r="E6" s="124"/>
      <c r="F6" s="125">
        <v>35212</v>
      </c>
      <c r="G6" s="126"/>
      <c r="H6" s="127"/>
    </row>
    <row r="7" spans="1:8" x14ac:dyDescent="0.15">
      <c r="A7" s="108" t="s">
        <v>514</v>
      </c>
      <c r="B7" s="113"/>
      <c r="C7" s="114"/>
      <c r="D7" s="115">
        <v>96276</v>
      </c>
      <c r="E7" s="116"/>
      <c r="F7" s="117">
        <v>90961</v>
      </c>
      <c r="G7" s="118"/>
      <c r="H7" s="119"/>
    </row>
    <row r="8" spans="1:8" x14ac:dyDescent="0.15">
      <c r="A8" s="120"/>
      <c r="B8" s="121"/>
      <c r="C8" s="122"/>
      <c r="D8" s="123">
        <v>35866</v>
      </c>
      <c r="E8" s="124"/>
      <c r="F8" s="125">
        <v>37720</v>
      </c>
      <c r="G8" s="126"/>
      <c r="H8" s="127"/>
    </row>
    <row r="9" spans="1:8" x14ac:dyDescent="0.15">
      <c r="A9" s="108" t="s">
        <v>515</v>
      </c>
      <c r="B9" s="113"/>
      <c r="C9" s="114"/>
      <c r="D9" s="115">
        <v>105542</v>
      </c>
      <c r="E9" s="116"/>
      <c r="F9" s="117">
        <v>106614</v>
      </c>
      <c r="G9" s="118"/>
      <c r="H9" s="119"/>
    </row>
    <row r="10" spans="1:8" x14ac:dyDescent="0.15">
      <c r="A10" s="120"/>
      <c r="B10" s="121"/>
      <c r="C10" s="122"/>
      <c r="D10" s="123">
        <v>62748</v>
      </c>
      <c r="E10" s="124"/>
      <c r="F10" s="125">
        <v>45545</v>
      </c>
      <c r="G10" s="126"/>
      <c r="H10" s="127"/>
    </row>
    <row r="11" spans="1:8" x14ac:dyDescent="0.15">
      <c r="A11" s="108" t="s">
        <v>516</v>
      </c>
      <c r="B11" s="113"/>
      <c r="C11" s="114"/>
      <c r="D11" s="115">
        <v>60076</v>
      </c>
      <c r="E11" s="116"/>
      <c r="F11" s="117">
        <v>81768</v>
      </c>
      <c r="G11" s="118"/>
      <c r="H11" s="119"/>
    </row>
    <row r="12" spans="1:8" x14ac:dyDescent="0.15">
      <c r="A12" s="120"/>
      <c r="B12" s="121"/>
      <c r="C12" s="128"/>
      <c r="D12" s="123">
        <v>22456</v>
      </c>
      <c r="E12" s="124"/>
      <c r="F12" s="125">
        <v>37917</v>
      </c>
      <c r="G12" s="126"/>
      <c r="H12" s="127"/>
    </row>
    <row r="13" spans="1:8" x14ac:dyDescent="0.15">
      <c r="A13" s="108"/>
      <c r="B13" s="113"/>
      <c r="C13" s="129"/>
      <c r="D13" s="130">
        <v>72379</v>
      </c>
      <c r="E13" s="131"/>
      <c r="F13" s="132">
        <v>84451</v>
      </c>
      <c r="G13" s="133"/>
      <c r="H13" s="119"/>
    </row>
    <row r="14" spans="1:8" x14ac:dyDescent="0.15">
      <c r="A14" s="120"/>
      <c r="B14" s="121"/>
      <c r="C14" s="122"/>
      <c r="D14" s="123">
        <v>37796</v>
      </c>
      <c r="E14" s="124"/>
      <c r="F14" s="125">
        <v>38321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5.32</v>
      </c>
      <c r="C19" s="134">
        <f>ROUND(VALUE(SUBSTITUTE(実質収支比率等に係る経年分析!G$48,"▲","-")),2)</f>
        <v>5.56</v>
      </c>
      <c r="D19" s="134">
        <f>ROUND(VALUE(SUBSTITUTE(実質収支比率等に係る経年分析!H$48,"▲","-")),2)</f>
        <v>7.82</v>
      </c>
      <c r="E19" s="134">
        <f>ROUND(VALUE(SUBSTITUTE(実質収支比率等に係る経年分析!I$48,"▲","-")),2)</f>
        <v>8.74</v>
      </c>
      <c r="F19" s="134">
        <f>ROUND(VALUE(SUBSTITUTE(実質収支比率等に係る経年分析!J$48,"▲","-")),2)</f>
        <v>11.29</v>
      </c>
    </row>
    <row r="20" spans="1:11" x14ac:dyDescent="0.15">
      <c r="A20" s="134" t="s">
        <v>42</v>
      </c>
      <c r="B20" s="134">
        <f>ROUND(VALUE(SUBSTITUTE(実質収支比率等に係る経年分析!F$47,"▲","-")),2)</f>
        <v>25.61</v>
      </c>
      <c r="C20" s="134">
        <f>ROUND(VALUE(SUBSTITUTE(実質収支比率等に係る経年分析!G$47,"▲","-")),2)</f>
        <v>28.59</v>
      </c>
      <c r="D20" s="134">
        <f>ROUND(VALUE(SUBSTITUTE(実質収支比率等に係る経年分析!H$47,"▲","-")),2)</f>
        <v>32.479999999999997</v>
      </c>
      <c r="E20" s="134">
        <f>ROUND(VALUE(SUBSTITUTE(実質収支比率等に係る経年分析!I$47,"▲","-")),2)</f>
        <v>32.700000000000003</v>
      </c>
      <c r="F20" s="134">
        <f>ROUND(VALUE(SUBSTITUTE(実質収支比率等に係る経年分析!J$47,"▲","-")),2)</f>
        <v>36.96</v>
      </c>
    </row>
    <row r="21" spans="1:11" x14ac:dyDescent="0.15">
      <c r="A21" s="134" t="s">
        <v>43</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3.16</v>
      </c>
      <c r="D21" s="134">
        <f>IF(ISNUMBER(VALUE(SUBSTITUTE(実質収支比率等に係る経年分析!H$49,"▲","-"))),ROUND(VALUE(SUBSTITUTE(実質収支比率等に係る経年分析!H$49,"▲","-")),2),NA())</f>
        <v>7.04</v>
      </c>
      <c r="E21" s="134">
        <f>IF(ISNUMBER(VALUE(SUBSTITUTE(実質収支比率等に係る経年分析!I$49,"▲","-"))),ROUND(VALUE(SUBSTITUTE(実質収支比率等に係る経年分析!I$49,"▲","-")),2),NA())</f>
        <v>1.47</v>
      </c>
      <c r="F21" s="134">
        <f>IF(ISNUMBER(VALUE(SUBSTITUTE(実質収支比率等に係る経年分析!J$49,"▲","-"))),ROUND(VALUE(SUBSTITUTE(実質収支比率等に係る経年分析!J$49,"▲","-")),2),NA())</f>
        <v>6.47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0.4</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0.33</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0.34</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0.32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農業者労働災害共済特別会計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1.1499999999999999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2.75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2.0499999999999998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農業集落排水事業会計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1.1599999999999999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x14ac:dyDescent="0.15">
      <c r="A35" s="135" t="str">
        <f>IF(連結実質赤字比率に係る赤字・黒字の構成分析!C$35="",NA(),連結実質赤字比率に係る赤字・黒字の構成分析!C$35)</f>
        <v>公共下水道事業会計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1126</v>
      </c>
      <c r="E42" s="136"/>
      <c r="F42" s="136"/>
      <c r="G42" s="136">
        <f>'実質公債費比率（分子）の構造'!L$52</f>
        <v>1150</v>
      </c>
      <c r="H42" s="136"/>
      <c r="I42" s="136"/>
      <c r="J42" s="136">
        <f>'実質公債費比率（分子）の構造'!M$52</f>
        <v>1247</v>
      </c>
      <c r="K42" s="136"/>
      <c r="L42" s="136"/>
      <c r="M42" s="136">
        <f>'実質公債費比率（分子）の構造'!N$52</f>
        <v>1322</v>
      </c>
      <c r="N42" s="136"/>
      <c r="O42" s="136"/>
      <c r="P42" s="136">
        <f>'実質公債費比率（分子）の構造'!O$52</f>
        <v>1377</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75</v>
      </c>
      <c r="C45" s="136"/>
      <c r="D45" s="136"/>
      <c r="E45" s="136">
        <f>'実質公債費比率（分子）の構造'!L$49</f>
        <v>62</v>
      </c>
      <c r="F45" s="136"/>
      <c r="G45" s="136"/>
      <c r="H45" s="136">
        <f>'実質公債費比率（分子）の構造'!M$49</f>
        <v>57</v>
      </c>
      <c r="I45" s="136"/>
      <c r="J45" s="136"/>
      <c r="K45" s="136">
        <f>'実質公債費比率（分子）の構造'!N$49</f>
        <v>16</v>
      </c>
      <c r="L45" s="136"/>
      <c r="M45" s="136"/>
      <c r="N45" s="136">
        <f>'実質公債費比率（分子）の構造'!O$49</f>
        <v>19</v>
      </c>
      <c r="O45" s="136"/>
      <c r="P45" s="136"/>
    </row>
    <row r="46" spans="1:16" x14ac:dyDescent="0.15">
      <c r="A46" s="136" t="s">
        <v>54</v>
      </c>
      <c r="B46" s="136">
        <f>'実質公債費比率（分子）の構造'!K$48</f>
        <v>484</v>
      </c>
      <c r="C46" s="136"/>
      <c r="D46" s="136"/>
      <c r="E46" s="136">
        <f>'実質公債費比率（分子）の構造'!L$48</f>
        <v>523</v>
      </c>
      <c r="F46" s="136"/>
      <c r="G46" s="136"/>
      <c r="H46" s="136">
        <f>'実質公債費比率（分子）の構造'!M$48</f>
        <v>503</v>
      </c>
      <c r="I46" s="136"/>
      <c r="J46" s="136"/>
      <c r="K46" s="136">
        <f>'実質公債費比率（分子）の構造'!N$48</f>
        <v>487</v>
      </c>
      <c r="L46" s="136"/>
      <c r="M46" s="136"/>
      <c r="N46" s="136">
        <f>'実質公債費比率（分子）の構造'!O$48</f>
        <v>523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1382</v>
      </c>
      <c r="C49" s="136"/>
      <c r="D49" s="136"/>
      <c r="E49" s="136">
        <f>'実質公債費比率（分子）の構造'!L$45</f>
        <v>1376</v>
      </c>
      <c r="F49" s="136"/>
      <c r="G49" s="136"/>
      <c r="H49" s="136">
        <f>'実質公債費比率（分子）の構造'!M$45</f>
        <v>1370</v>
      </c>
      <c r="I49" s="136"/>
      <c r="J49" s="136"/>
      <c r="K49" s="136">
        <f>'実質公債費比率（分子）の構造'!N$45</f>
        <v>1401</v>
      </c>
      <c r="L49" s="136"/>
      <c r="M49" s="136"/>
      <c r="N49" s="136">
        <f>'実質公債費比率（分子）の構造'!O$45</f>
        <v>1336</v>
      </c>
      <c r="O49" s="136"/>
      <c r="P49" s="136"/>
    </row>
    <row r="50" spans="1:16" x14ac:dyDescent="0.15">
      <c r="A50" s="136" t="s">
        <v>58</v>
      </c>
      <c r="B50" s="136" t="e">
        <f>NA()</f>
        <v>#N/A</v>
      </c>
      <c r="C50" s="136">
        <f>IF(ISNUMBER('実質公債費比率（分子）の構造'!K$53),'実質公債費比率（分子）の構造'!K$53,NA())</f>
        <v>815</v>
      </c>
      <c r="D50" s="136" t="e">
        <f>NA()</f>
        <v>#N/A</v>
      </c>
      <c r="E50" s="136" t="e">
        <f>NA()</f>
        <v>#N/A</v>
      </c>
      <c r="F50" s="136">
        <f>IF(ISNUMBER('実質公債費比率（分子）の構造'!L$53),'実質公債費比率（分子）の構造'!L$53,NA())</f>
        <v>811</v>
      </c>
      <c r="G50" s="136" t="e">
        <f>NA()</f>
        <v>#N/A</v>
      </c>
      <c r="H50" s="136" t="e">
        <f>NA()</f>
        <v>#N/A</v>
      </c>
      <c r="I50" s="136">
        <f>IF(ISNUMBER('実質公債費比率（分子）の構造'!M$53),'実質公債費比率（分子）の構造'!M$53,NA())</f>
        <v>683</v>
      </c>
      <c r="J50" s="136" t="e">
        <f>NA()</f>
        <v>#N/A</v>
      </c>
      <c r="K50" s="136" t="e">
        <f>NA()</f>
        <v>#N/A</v>
      </c>
      <c r="L50" s="136">
        <f>IF(ISNUMBER('実質公債費比率（分子）の構造'!N$53),'実質公債費比率（分子）の構造'!N$53,NA())</f>
        <v>582</v>
      </c>
      <c r="M50" s="136" t="e">
        <f>NA()</f>
        <v>#N/A</v>
      </c>
      <c r="N50" s="136" t="e">
        <f>NA()</f>
        <v>#N/A</v>
      </c>
      <c r="O50" s="136">
        <f>IF(ISNUMBER('実質公債費比率（分子）の構造'!O$53),'実質公債費比率（分子）の構造'!O$53,NA())</f>
        <v>501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17143</v>
      </c>
      <c r="E56" s="135"/>
      <c r="F56" s="135"/>
      <c r="G56" s="135">
        <f>'将来負担比率（分子）の構造'!J$51</f>
        <v>18243</v>
      </c>
      <c r="H56" s="135"/>
      <c r="I56" s="135"/>
      <c r="J56" s="135">
        <f>'将来負担比率（分子）の構造'!K$51</f>
        <v>19081</v>
      </c>
      <c r="K56" s="135"/>
      <c r="L56" s="135"/>
      <c r="M56" s="135">
        <f>'将来負担比率（分子）の構造'!L$51</f>
        <v>19090</v>
      </c>
      <c r="N56" s="135"/>
      <c r="O56" s="135"/>
      <c r="P56" s="135">
        <f>'将来負担比率（分子）の構造'!M$51</f>
        <v>19382</v>
      </c>
    </row>
    <row r="57" spans="1:16" x14ac:dyDescent="0.15">
      <c r="A57" s="135" t="s">
        <v>34</v>
      </c>
      <c r="B57" s="135"/>
      <c r="C57" s="135"/>
      <c r="D57" s="135">
        <f>'将来負担比率（分子）の構造'!I$50</f>
        <v>123</v>
      </c>
      <c r="E57" s="135"/>
      <c r="F57" s="135"/>
      <c r="G57" s="135">
        <f>'将来負担比率（分子）の構造'!J$50</f>
        <v>147</v>
      </c>
      <c r="H57" s="135"/>
      <c r="I57" s="135"/>
      <c r="J57" s="135">
        <f>'将来負担比率（分子）の構造'!K$50</f>
        <v>175</v>
      </c>
      <c r="K57" s="135"/>
      <c r="L57" s="135"/>
      <c r="M57" s="135">
        <f>'将来負担比率（分子）の構造'!L$50</f>
        <v>221</v>
      </c>
      <c r="N57" s="135"/>
      <c r="O57" s="135"/>
      <c r="P57" s="135">
        <f>'将来負担比率（分子）の構造'!M$50</f>
        <v>269</v>
      </c>
    </row>
    <row r="58" spans="1:16" x14ac:dyDescent="0.15">
      <c r="A58" s="135" t="s">
        <v>33</v>
      </c>
      <c r="B58" s="135"/>
      <c r="C58" s="135"/>
      <c r="D58" s="135">
        <f>'将来負担比率（分子）の構造'!I$49</f>
        <v>3142</v>
      </c>
      <c r="E58" s="135"/>
      <c r="F58" s="135"/>
      <c r="G58" s="135">
        <f>'将来負担比率（分子）の構造'!J$49</f>
        <v>3638</v>
      </c>
      <c r="H58" s="135"/>
      <c r="I58" s="135"/>
      <c r="J58" s="135">
        <f>'将来負担比率（分子）の構造'!K$49</f>
        <v>4216</v>
      </c>
      <c r="K58" s="135"/>
      <c r="L58" s="135"/>
      <c r="M58" s="135">
        <f>'将来負担比率（分子）の構造'!L$49</f>
        <v>3997</v>
      </c>
      <c r="N58" s="135"/>
      <c r="O58" s="135"/>
      <c r="P58" s="135">
        <f>'将来負担比率（分子）の構造'!M$49</f>
        <v>4295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103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2914</v>
      </c>
      <c r="C62" s="135"/>
      <c r="D62" s="135"/>
      <c r="E62" s="135">
        <f>'将来負担比率（分子）の構造'!J$45</f>
        <v>2898</v>
      </c>
      <c r="F62" s="135"/>
      <c r="G62" s="135"/>
      <c r="H62" s="135">
        <f>'将来負担比率（分子）の構造'!K$45</f>
        <v>2788</v>
      </c>
      <c r="I62" s="135"/>
      <c r="J62" s="135"/>
      <c r="K62" s="135">
        <f>'将来負担比率（分子）の構造'!L$45</f>
        <v>2632</v>
      </c>
      <c r="L62" s="135"/>
      <c r="M62" s="135"/>
      <c r="N62" s="135">
        <f>'将来負担比率（分子）の構造'!M$45</f>
        <v>2553</v>
      </c>
      <c r="O62" s="135"/>
      <c r="P62" s="135"/>
    </row>
    <row r="63" spans="1:16" x14ac:dyDescent="0.15">
      <c r="A63" s="135" t="s">
        <v>27</v>
      </c>
      <c r="B63" s="135">
        <f>'将来負担比率（分子）の構造'!I$44</f>
        <v>232</v>
      </c>
      <c r="C63" s="135"/>
      <c r="D63" s="135"/>
      <c r="E63" s="135">
        <f>'将来負担比率（分子）の構造'!J$44</f>
        <v>194</v>
      </c>
      <c r="F63" s="135"/>
      <c r="G63" s="135"/>
      <c r="H63" s="135">
        <f>'将来負担比率（分子）の構造'!K$44</f>
        <v>161</v>
      </c>
      <c r="I63" s="135"/>
      <c r="J63" s="135"/>
      <c r="K63" s="135">
        <f>'将来負担比率（分子）の構造'!L$44</f>
        <v>315</v>
      </c>
      <c r="L63" s="135"/>
      <c r="M63" s="135"/>
      <c r="N63" s="135">
        <f>'将来負担比率（分子）の構造'!M$44</f>
        <v>536</v>
      </c>
      <c r="O63" s="135"/>
      <c r="P63" s="135"/>
    </row>
    <row r="64" spans="1:16" x14ac:dyDescent="0.15">
      <c r="A64" s="135" t="s">
        <v>26</v>
      </c>
      <c r="B64" s="135">
        <f>'将来負担比率（分子）の構造'!I$43</f>
        <v>6752</v>
      </c>
      <c r="C64" s="135"/>
      <c r="D64" s="135"/>
      <c r="E64" s="135">
        <f>'将来負担比率（分子）の構造'!J$43</f>
        <v>5813</v>
      </c>
      <c r="F64" s="135"/>
      <c r="G64" s="135"/>
      <c r="H64" s="135">
        <f>'将来負担比率（分子）の構造'!K$43</f>
        <v>5715</v>
      </c>
      <c r="I64" s="135"/>
      <c r="J64" s="135"/>
      <c r="K64" s="135">
        <f>'将来負担比率（分子）の構造'!L$43</f>
        <v>5603</v>
      </c>
      <c r="L64" s="135"/>
      <c r="M64" s="135"/>
      <c r="N64" s="135">
        <f>'将来負担比率（分子）の構造'!M$43</f>
        <v>5440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15352</v>
      </c>
      <c r="C66" s="135"/>
      <c r="D66" s="135"/>
      <c r="E66" s="135">
        <f>'将来負担比率（分子）の構造'!J$41</f>
        <v>16217</v>
      </c>
      <c r="F66" s="135"/>
      <c r="G66" s="135"/>
      <c r="H66" s="135">
        <f>'将来負担比率（分子）の構造'!K$41</f>
        <v>17463</v>
      </c>
      <c r="I66" s="135"/>
      <c r="J66" s="135"/>
      <c r="K66" s="135">
        <f>'将来負担比率（分子）の構造'!L$41</f>
        <v>17750</v>
      </c>
      <c r="L66" s="135"/>
      <c r="M66" s="135"/>
      <c r="N66" s="135">
        <f>'将来負担比率（分子）の構造'!M$41</f>
        <v>17770</v>
      </c>
      <c r="O66" s="135"/>
      <c r="P66" s="135"/>
    </row>
    <row r="67" spans="1:16" x14ac:dyDescent="0.15">
      <c r="A67" s="135" t="s">
        <v>62</v>
      </c>
      <c r="B67" s="135" t="e">
        <f>NA()</f>
        <v>#N/A</v>
      </c>
      <c r="C67" s="135">
        <f>IF(ISNUMBER('将来負担比率（分子）の構造'!I$52), IF('将来負担比率（分子）の構造'!I$52 &lt; 0, 0, '将来負担比率（分子）の構造'!I$52), NA())</f>
        <v>4945</v>
      </c>
      <c r="D67" s="135" t="e">
        <f>NA()</f>
        <v>#N/A</v>
      </c>
      <c r="E67" s="135" t="e">
        <f>NA()</f>
        <v>#N/A</v>
      </c>
      <c r="F67" s="135">
        <f>IF(ISNUMBER('将来負担比率（分子）の構造'!J$52), IF('将来負担比率（分子）の構造'!J$52 &lt; 0, 0, '将来負担比率（分子）の構造'!J$52), NA())</f>
        <v>3095</v>
      </c>
      <c r="G67" s="135" t="e">
        <f>NA()</f>
        <v>#N/A</v>
      </c>
      <c r="H67" s="135" t="e">
        <f>NA()</f>
        <v>#N/A</v>
      </c>
      <c r="I67" s="135">
        <f>IF(ISNUMBER('将来負担比率（分子）の構造'!K$52), IF('将来負担比率（分子）の構造'!K$52 &lt; 0, 0, '将来負担比率（分子）の構造'!K$52), NA())</f>
        <v>2655</v>
      </c>
      <c r="J67" s="135" t="e">
        <f>NA()</f>
        <v>#N/A</v>
      </c>
      <c r="K67" s="135" t="e">
        <f>NA()</f>
        <v>#N/A</v>
      </c>
      <c r="L67" s="135">
        <f>IF(ISNUMBER('将来負担比率（分子）の構造'!L$52), IF('将来負担比率（分子）の構造'!L$52 &lt; 0, 0, '将来負担比率（分子）の構造'!L$52), NA())</f>
        <v>2992</v>
      </c>
      <c r="M67" s="135" t="e">
        <f>NA()</f>
        <v>#N/A</v>
      </c>
      <c r="N67" s="135" t="e">
        <f>NA()</f>
        <v>#N/A</v>
      </c>
      <c r="O67" s="135">
        <f>IF(ISNUMBER('将来負担比率（分子）の構造'!M$52), IF('将来負担比率（分子）の構造'!M$52 &lt; 0, 0, '将来負担比率（分子）の構造'!M$52), NA())</f>
        <v>2353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4827275</v>
      </c>
      <c r="S5" s="613"/>
      <c r="T5" s="613"/>
      <c r="U5" s="613"/>
      <c r="V5" s="613"/>
      <c r="W5" s="613"/>
      <c r="X5" s="613"/>
      <c r="Y5" s="614"/>
      <c r="Z5" s="615">
        <v>31.4</v>
      </c>
      <c r="AA5" s="615"/>
      <c r="AB5" s="615"/>
      <c r="AC5" s="615"/>
      <c r="AD5" s="616">
        <v>4827275</v>
      </c>
      <c r="AE5" s="616"/>
      <c r="AF5" s="616"/>
      <c r="AG5" s="616"/>
      <c r="AH5" s="616"/>
      <c r="AI5" s="616"/>
      <c r="AJ5" s="616"/>
      <c r="AK5" s="616"/>
      <c r="AL5" s="617">
        <v>57.4</v>
      </c>
      <c r="AM5" s="618"/>
      <c r="AN5" s="618"/>
      <c r="AO5" s="619"/>
      <c r="AP5" s="609" t="s">
        <v>207</v>
      </c>
      <c r="AQ5" s="610"/>
      <c r="AR5" s="610"/>
      <c r="AS5" s="610"/>
      <c r="AT5" s="610"/>
      <c r="AU5" s="610"/>
      <c r="AV5" s="610"/>
      <c r="AW5" s="610"/>
      <c r="AX5" s="610"/>
      <c r="AY5" s="610"/>
      <c r="AZ5" s="610"/>
      <c r="BA5" s="610"/>
      <c r="BB5" s="610"/>
      <c r="BC5" s="610"/>
      <c r="BD5" s="610"/>
      <c r="BE5" s="610"/>
      <c r="BF5" s="611"/>
      <c r="BG5" s="623">
        <v>4711722</v>
      </c>
      <c r="BH5" s="624"/>
      <c r="BI5" s="624"/>
      <c r="BJ5" s="624"/>
      <c r="BK5" s="624"/>
      <c r="BL5" s="624"/>
      <c r="BM5" s="624"/>
      <c r="BN5" s="625"/>
      <c r="BO5" s="626">
        <v>97.6</v>
      </c>
      <c r="BP5" s="626"/>
      <c r="BQ5" s="626"/>
      <c r="BR5" s="626"/>
      <c r="BS5" s="627">
        <v>147384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121250</v>
      </c>
      <c r="S6" s="624"/>
      <c r="T6" s="624"/>
      <c r="U6" s="624"/>
      <c r="V6" s="624"/>
      <c r="W6" s="624"/>
      <c r="X6" s="624"/>
      <c r="Y6" s="625"/>
      <c r="Z6" s="626">
        <v>0.8</v>
      </c>
      <c r="AA6" s="626"/>
      <c r="AB6" s="626"/>
      <c r="AC6" s="626"/>
      <c r="AD6" s="627">
        <v>121250</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4711722</v>
      </c>
      <c r="BH6" s="624"/>
      <c r="BI6" s="624"/>
      <c r="BJ6" s="624"/>
      <c r="BK6" s="624"/>
      <c r="BL6" s="624"/>
      <c r="BM6" s="624"/>
      <c r="BN6" s="625"/>
      <c r="BO6" s="626">
        <v>97.6</v>
      </c>
      <c r="BP6" s="626"/>
      <c r="BQ6" s="626"/>
      <c r="BR6" s="626"/>
      <c r="BS6" s="627">
        <v>147384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186868</v>
      </c>
      <c r="CS6" s="624"/>
      <c r="CT6" s="624"/>
      <c r="CU6" s="624"/>
      <c r="CV6" s="624"/>
      <c r="CW6" s="624"/>
      <c r="CX6" s="624"/>
      <c r="CY6" s="625"/>
      <c r="CZ6" s="626">
        <v>1.3</v>
      </c>
      <c r="DA6" s="626"/>
      <c r="DB6" s="626"/>
      <c r="DC6" s="626"/>
      <c r="DD6" s="632">
        <v>2808</v>
      </c>
      <c r="DE6" s="624"/>
      <c r="DF6" s="624"/>
      <c r="DG6" s="624"/>
      <c r="DH6" s="624"/>
      <c r="DI6" s="624"/>
      <c r="DJ6" s="624"/>
      <c r="DK6" s="624"/>
      <c r="DL6" s="624"/>
      <c r="DM6" s="624"/>
      <c r="DN6" s="624"/>
      <c r="DO6" s="624"/>
      <c r="DP6" s="625"/>
      <c r="DQ6" s="632">
        <v>186868</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7823</v>
      </c>
      <c r="S7" s="624"/>
      <c r="T7" s="624"/>
      <c r="U7" s="624"/>
      <c r="V7" s="624"/>
      <c r="W7" s="624"/>
      <c r="X7" s="624"/>
      <c r="Y7" s="625"/>
      <c r="Z7" s="626">
        <v>0.1</v>
      </c>
      <c r="AA7" s="626"/>
      <c r="AB7" s="626"/>
      <c r="AC7" s="626"/>
      <c r="AD7" s="627">
        <v>7823</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2179724</v>
      </c>
      <c r="BH7" s="624"/>
      <c r="BI7" s="624"/>
      <c r="BJ7" s="624"/>
      <c r="BK7" s="624"/>
      <c r="BL7" s="624"/>
      <c r="BM7" s="624"/>
      <c r="BN7" s="625"/>
      <c r="BO7" s="626">
        <v>45.2</v>
      </c>
      <c r="BP7" s="626"/>
      <c r="BQ7" s="626"/>
      <c r="BR7" s="626"/>
      <c r="BS7" s="627">
        <v>147384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1931734</v>
      </c>
      <c r="CS7" s="624"/>
      <c r="CT7" s="624"/>
      <c r="CU7" s="624"/>
      <c r="CV7" s="624"/>
      <c r="CW7" s="624"/>
      <c r="CX7" s="624"/>
      <c r="CY7" s="625"/>
      <c r="CZ7" s="626">
        <v>13.5</v>
      </c>
      <c r="DA7" s="626"/>
      <c r="DB7" s="626"/>
      <c r="DC7" s="626"/>
      <c r="DD7" s="632">
        <v>198107</v>
      </c>
      <c r="DE7" s="624"/>
      <c r="DF7" s="624"/>
      <c r="DG7" s="624"/>
      <c r="DH7" s="624"/>
      <c r="DI7" s="624"/>
      <c r="DJ7" s="624"/>
      <c r="DK7" s="624"/>
      <c r="DL7" s="624"/>
      <c r="DM7" s="624"/>
      <c r="DN7" s="624"/>
      <c r="DO7" s="624"/>
      <c r="DP7" s="625"/>
      <c r="DQ7" s="632">
        <v>1478143</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24367</v>
      </c>
      <c r="S8" s="624"/>
      <c r="T8" s="624"/>
      <c r="U8" s="624"/>
      <c r="V8" s="624"/>
      <c r="W8" s="624"/>
      <c r="X8" s="624"/>
      <c r="Y8" s="625"/>
      <c r="Z8" s="626">
        <v>0.2</v>
      </c>
      <c r="AA8" s="626"/>
      <c r="AB8" s="626"/>
      <c r="AC8" s="626"/>
      <c r="AD8" s="627">
        <v>24367</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53696</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4436624</v>
      </c>
      <c r="CS8" s="624"/>
      <c r="CT8" s="624"/>
      <c r="CU8" s="624"/>
      <c r="CV8" s="624"/>
      <c r="CW8" s="624"/>
      <c r="CX8" s="624"/>
      <c r="CY8" s="625"/>
      <c r="CZ8" s="626">
        <v>30.9</v>
      </c>
      <c r="DA8" s="626"/>
      <c r="DB8" s="626"/>
      <c r="DC8" s="626"/>
      <c r="DD8" s="632">
        <v>70626</v>
      </c>
      <c r="DE8" s="624"/>
      <c r="DF8" s="624"/>
      <c r="DG8" s="624"/>
      <c r="DH8" s="624"/>
      <c r="DI8" s="624"/>
      <c r="DJ8" s="624"/>
      <c r="DK8" s="624"/>
      <c r="DL8" s="624"/>
      <c r="DM8" s="624"/>
      <c r="DN8" s="624"/>
      <c r="DO8" s="624"/>
      <c r="DP8" s="625"/>
      <c r="DQ8" s="632">
        <v>2313484</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21271</v>
      </c>
      <c r="S9" s="624"/>
      <c r="T9" s="624"/>
      <c r="U9" s="624"/>
      <c r="V9" s="624"/>
      <c r="W9" s="624"/>
      <c r="X9" s="624"/>
      <c r="Y9" s="625"/>
      <c r="Z9" s="626">
        <v>0.1</v>
      </c>
      <c r="AA9" s="626"/>
      <c r="AB9" s="626"/>
      <c r="AC9" s="626"/>
      <c r="AD9" s="627">
        <v>21271</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1256931</v>
      </c>
      <c r="BH9" s="624"/>
      <c r="BI9" s="624"/>
      <c r="BJ9" s="624"/>
      <c r="BK9" s="624"/>
      <c r="BL9" s="624"/>
      <c r="BM9" s="624"/>
      <c r="BN9" s="625"/>
      <c r="BO9" s="626">
        <v>26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748861</v>
      </c>
      <c r="CS9" s="624"/>
      <c r="CT9" s="624"/>
      <c r="CU9" s="624"/>
      <c r="CV9" s="624"/>
      <c r="CW9" s="624"/>
      <c r="CX9" s="624"/>
      <c r="CY9" s="625"/>
      <c r="CZ9" s="626">
        <v>5.2</v>
      </c>
      <c r="DA9" s="626"/>
      <c r="DB9" s="626"/>
      <c r="DC9" s="626"/>
      <c r="DD9" s="632">
        <v>2635</v>
      </c>
      <c r="DE9" s="624"/>
      <c r="DF9" s="624"/>
      <c r="DG9" s="624"/>
      <c r="DH9" s="624"/>
      <c r="DI9" s="624"/>
      <c r="DJ9" s="624"/>
      <c r="DK9" s="624"/>
      <c r="DL9" s="624"/>
      <c r="DM9" s="624"/>
      <c r="DN9" s="624"/>
      <c r="DO9" s="624"/>
      <c r="DP9" s="625"/>
      <c r="DQ9" s="632">
        <v>598089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578917</v>
      </c>
      <c r="S10" s="624"/>
      <c r="T10" s="624"/>
      <c r="U10" s="624"/>
      <c r="V10" s="624"/>
      <c r="W10" s="624"/>
      <c r="X10" s="624"/>
      <c r="Y10" s="625"/>
      <c r="Z10" s="626">
        <v>3.8</v>
      </c>
      <c r="AA10" s="626"/>
      <c r="AB10" s="626"/>
      <c r="AC10" s="626"/>
      <c r="AD10" s="627">
        <v>578917</v>
      </c>
      <c r="AE10" s="627"/>
      <c r="AF10" s="627"/>
      <c r="AG10" s="627"/>
      <c r="AH10" s="627"/>
      <c r="AI10" s="627"/>
      <c r="AJ10" s="627"/>
      <c r="AK10" s="627"/>
      <c r="AL10" s="628">
        <v>6.9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90603</v>
      </c>
      <c r="BH10" s="624"/>
      <c r="BI10" s="624"/>
      <c r="BJ10" s="624"/>
      <c r="BK10" s="624"/>
      <c r="BL10" s="624"/>
      <c r="BM10" s="624"/>
      <c r="BN10" s="625"/>
      <c r="BO10" s="626">
        <v>1.9</v>
      </c>
      <c r="BP10" s="626"/>
      <c r="BQ10" s="626"/>
      <c r="BR10" s="626"/>
      <c r="BS10" s="632">
        <v>14797</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75045</v>
      </c>
      <c r="CS10" s="624"/>
      <c r="CT10" s="624"/>
      <c r="CU10" s="624"/>
      <c r="CV10" s="624"/>
      <c r="CW10" s="624"/>
      <c r="CX10" s="624"/>
      <c r="CY10" s="625"/>
      <c r="CZ10" s="626">
        <v>0.5</v>
      </c>
      <c r="DA10" s="626"/>
      <c r="DB10" s="626"/>
      <c r="DC10" s="626"/>
      <c r="DD10" s="632" t="s">
        <v>109</v>
      </c>
      <c r="DE10" s="624"/>
      <c r="DF10" s="624"/>
      <c r="DG10" s="624"/>
      <c r="DH10" s="624"/>
      <c r="DI10" s="624"/>
      <c r="DJ10" s="624"/>
      <c r="DK10" s="624"/>
      <c r="DL10" s="624"/>
      <c r="DM10" s="624"/>
      <c r="DN10" s="624"/>
      <c r="DO10" s="624"/>
      <c r="DP10" s="625"/>
      <c r="DQ10" s="632">
        <v>12345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73086</v>
      </c>
      <c r="S11" s="624"/>
      <c r="T11" s="624"/>
      <c r="U11" s="624"/>
      <c r="V11" s="624"/>
      <c r="W11" s="624"/>
      <c r="X11" s="624"/>
      <c r="Y11" s="625"/>
      <c r="Z11" s="626">
        <v>0.5</v>
      </c>
      <c r="AA11" s="626"/>
      <c r="AB11" s="626"/>
      <c r="AC11" s="626"/>
      <c r="AD11" s="627">
        <v>73086</v>
      </c>
      <c r="AE11" s="627"/>
      <c r="AF11" s="627"/>
      <c r="AG11" s="627"/>
      <c r="AH11" s="627"/>
      <c r="AI11" s="627"/>
      <c r="AJ11" s="627"/>
      <c r="AK11" s="627"/>
      <c r="AL11" s="628">
        <v>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778494</v>
      </c>
      <c r="BH11" s="624"/>
      <c r="BI11" s="624"/>
      <c r="BJ11" s="624"/>
      <c r="BK11" s="624"/>
      <c r="BL11" s="624"/>
      <c r="BM11" s="624"/>
      <c r="BN11" s="625"/>
      <c r="BO11" s="626">
        <v>16.100000000000001</v>
      </c>
      <c r="BP11" s="626"/>
      <c r="BQ11" s="626"/>
      <c r="BR11" s="626"/>
      <c r="BS11" s="632">
        <v>132587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748557</v>
      </c>
      <c r="CS11" s="624"/>
      <c r="CT11" s="624"/>
      <c r="CU11" s="624"/>
      <c r="CV11" s="624"/>
      <c r="CW11" s="624"/>
      <c r="CX11" s="624"/>
      <c r="CY11" s="625"/>
      <c r="CZ11" s="626">
        <v>5.2</v>
      </c>
      <c r="DA11" s="626"/>
      <c r="DB11" s="626"/>
      <c r="DC11" s="626"/>
      <c r="DD11" s="632">
        <v>204114</v>
      </c>
      <c r="DE11" s="624"/>
      <c r="DF11" s="624"/>
      <c r="DG11" s="624"/>
      <c r="DH11" s="624"/>
      <c r="DI11" s="624"/>
      <c r="DJ11" s="624"/>
      <c r="DK11" s="624"/>
      <c r="DL11" s="624"/>
      <c r="DM11" s="624"/>
      <c r="DN11" s="624"/>
      <c r="DO11" s="624"/>
      <c r="DP11" s="625"/>
      <c r="DQ11" s="632">
        <v>331791</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2260195</v>
      </c>
      <c r="BH12" s="624"/>
      <c r="BI12" s="624"/>
      <c r="BJ12" s="624"/>
      <c r="BK12" s="624"/>
      <c r="BL12" s="624"/>
      <c r="BM12" s="624"/>
      <c r="BN12" s="625"/>
      <c r="BO12" s="626">
        <v>46.8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873742</v>
      </c>
      <c r="CS12" s="624"/>
      <c r="CT12" s="624"/>
      <c r="CU12" s="624"/>
      <c r="CV12" s="624"/>
      <c r="CW12" s="624"/>
      <c r="CX12" s="624"/>
      <c r="CY12" s="625"/>
      <c r="CZ12" s="626">
        <v>6.1</v>
      </c>
      <c r="DA12" s="626"/>
      <c r="DB12" s="626"/>
      <c r="DC12" s="626"/>
      <c r="DD12" s="632">
        <v>190155</v>
      </c>
      <c r="DE12" s="624"/>
      <c r="DF12" s="624"/>
      <c r="DG12" s="624"/>
      <c r="DH12" s="624"/>
      <c r="DI12" s="624"/>
      <c r="DJ12" s="624"/>
      <c r="DK12" s="624"/>
      <c r="DL12" s="624"/>
      <c r="DM12" s="624"/>
      <c r="DN12" s="624"/>
      <c r="DO12" s="624"/>
      <c r="DP12" s="625"/>
      <c r="DQ12" s="632">
        <v>576638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25975</v>
      </c>
      <c r="S13" s="624"/>
      <c r="T13" s="624"/>
      <c r="U13" s="624"/>
      <c r="V13" s="624"/>
      <c r="W13" s="624"/>
      <c r="X13" s="624"/>
      <c r="Y13" s="625"/>
      <c r="Z13" s="626">
        <v>0.2</v>
      </c>
      <c r="AA13" s="626"/>
      <c r="AB13" s="626"/>
      <c r="AC13" s="626"/>
      <c r="AD13" s="627">
        <v>25975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2260028</v>
      </c>
      <c r="BH13" s="624"/>
      <c r="BI13" s="624"/>
      <c r="BJ13" s="624"/>
      <c r="BK13" s="624"/>
      <c r="BL13" s="624"/>
      <c r="BM13" s="624"/>
      <c r="BN13" s="625"/>
      <c r="BO13" s="626">
        <v>46.8</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1659347</v>
      </c>
      <c r="CS13" s="624"/>
      <c r="CT13" s="624"/>
      <c r="CU13" s="624"/>
      <c r="CV13" s="624"/>
      <c r="CW13" s="624"/>
      <c r="CX13" s="624"/>
      <c r="CY13" s="625"/>
      <c r="CZ13" s="626">
        <v>11.6</v>
      </c>
      <c r="DA13" s="626"/>
      <c r="DB13" s="626"/>
      <c r="DC13" s="626"/>
      <c r="DD13" s="632">
        <v>665172</v>
      </c>
      <c r="DE13" s="624"/>
      <c r="DF13" s="624"/>
      <c r="DG13" s="624"/>
      <c r="DH13" s="624"/>
      <c r="DI13" s="624"/>
      <c r="DJ13" s="624"/>
      <c r="DK13" s="624"/>
      <c r="DL13" s="624"/>
      <c r="DM13" s="624"/>
      <c r="DN13" s="624"/>
      <c r="DO13" s="624"/>
      <c r="DP13" s="625"/>
      <c r="DQ13" s="632">
        <v>804090</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69404</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574316</v>
      </c>
      <c r="CS14" s="624"/>
      <c r="CT14" s="624"/>
      <c r="CU14" s="624"/>
      <c r="CV14" s="624"/>
      <c r="CW14" s="624"/>
      <c r="CX14" s="624"/>
      <c r="CY14" s="625"/>
      <c r="CZ14" s="626">
        <v>4</v>
      </c>
      <c r="DA14" s="626"/>
      <c r="DB14" s="626"/>
      <c r="DC14" s="626"/>
      <c r="DD14" s="632">
        <v>19505</v>
      </c>
      <c r="DE14" s="624"/>
      <c r="DF14" s="624"/>
      <c r="DG14" s="624"/>
      <c r="DH14" s="624"/>
      <c r="DI14" s="624"/>
      <c r="DJ14" s="624"/>
      <c r="DK14" s="624"/>
      <c r="DL14" s="624"/>
      <c r="DM14" s="624"/>
      <c r="DN14" s="624"/>
      <c r="DO14" s="624"/>
      <c r="DP14" s="625"/>
      <c r="DQ14" s="632">
        <v>530383</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10129</v>
      </c>
      <c r="S15" s="624"/>
      <c r="T15" s="624"/>
      <c r="U15" s="624"/>
      <c r="V15" s="624"/>
      <c r="W15" s="624"/>
      <c r="X15" s="624"/>
      <c r="Y15" s="625"/>
      <c r="Z15" s="626">
        <v>0.1</v>
      </c>
      <c r="AA15" s="626"/>
      <c r="AB15" s="626"/>
      <c r="AC15" s="626"/>
      <c r="AD15" s="627">
        <v>10129</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202399</v>
      </c>
      <c r="BH15" s="624"/>
      <c r="BI15" s="624"/>
      <c r="BJ15" s="624"/>
      <c r="BK15" s="624"/>
      <c r="BL15" s="624"/>
      <c r="BM15" s="624"/>
      <c r="BN15" s="625"/>
      <c r="BO15" s="626">
        <v>4.2</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1805614</v>
      </c>
      <c r="CS15" s="624"/>
      <c r="CT15" s="624"/>
      <c r="CU15" s="624"/>
      <c r="CV15" s="624"/>
      <c r="CW15" s="624"/>
      <c r="CX15" s="624"/>
      <c r="CY15" s="625"/>
      <c r="CZ15" s="626">
        <v>12.6</v>
      </c>
      <c r="DA15" s="626"/>
      <c r="DB15" s="626"/>
      <c r="DC15" s="626"/>
      <c r="DD15" s="632">
        <v>394779</v>
      </c>
      <c r="DE15" s="624"/>
      <c r="DF15" s="624"/>
      <c r="DG15" s="624"/>
      <c r="DH15" s="624"/>
      <c r="DI15" s="624"/>
      <c r="DJ15" s="624"/>
      <c r="DK15" s="624"/>
      <c r="DL15" s="624"/>
      <c r="DM15" s="624"/>
      <c r="DN15" s="624"/>
      <c r="DO15" s="624"/>
      <c r="DP15" s="625"/>
      <c r="DQ15" s="632">
        <v>1272789</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3169736</v>
      </c>
      <c r="S16" s="624"/>
      <c r="T16" s="624"/>
      <c r="U16" s="624"/>
      <c r="V16" s="624"/>
      <c r="W16" s="624"/>
      <c r="X16" s="624"/>
      <c r="Y16" s="625"/>
      <c r="Z16" s="626">
        <v>20.6</v>
      </c>
      <c r="AA16" s="626"/>
      <c r="AB16" s="626"/>
      <c r="AC16" s="626"/>
      <c r="AD16" s="627">
        <v>2688913</v>
      </c>
      <c r="AE16" s="627"/>
      <c r="AF16" s="627"/>
      <c r="AG16" s="627"/>
      <c r="AH16" s="627"/>
      <c r="AI16" s="627"/>
      <c r="AJ16" s="627"/>
      <c r="AK16" s="627"/>
      <c r="AL16" s="628">
        <v>32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476</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476</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2688913</v>
      </c>
      <c r="S17" s="624"/>
      <c r="T17" s="624"/>
      <c r="U17" s="624"/>
      <c r="V17" s="624"/>
      <c r="W17" s="624"/>
      <c r="X17" s="624"/>
      <c r="Y17" s="625"/>
      <c r="Z17" s="626">
        <v>17.5</v>
      </c>
      <c r="AA17" s="626"/>
      <c r="AB17" s="626"/>
      <c r="AC17" s="626"/>
      <c r="AD17" s="627">
        <v>2688913</v>
      </c>
      <c r="AE17" s="627"/>
      <c r="AF17" s="627"/>
      <c r="AG17" s="627"/>
      <c r="AH17" s="627"/>
      <c r="AI17" s="627"/>
      <c r="AJ17" s="627"/>
      <c r="AK17" s="627"/>
      <c r="AL17" s="628">
        <v>32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1296121</v>
      </c>
      <c r="CS17" s="624"/>
      <c r="CT17" s="624"/>
      <c r="CU17" s="624"/>
      <c r="CV17" s="624"/>
      <c r="CW17" s="624"/>
      <c r="CX17" s="624"/>
      <c r="CY17" s="625"/>
      <c r="CZ17" s="626">
        <v>9</v>
      </c>
      <c r="DA17" s="626"/>
      <c r="DB17" s="626"/>
      <c r="DC17" s="626"/>
      <c r="DD17" s="632" t="s">
        <v>109</v>
      </c>
      <c r="DE17" s="624"/>
      <c r="DF17" s="624"/>
      <c r="DG17" s="624"/>
      <c r="DH17" s="624"/>
      <c r="DI17" s="624"/>
      <c r="DJ17" s="624"/>
      <c r="DK17" s="624"/>
      <c r="DL17" s="624"/>
      <c r="DM17" s="624"/>
      <c r="DN17" s="624"/>
      <c r="DO17" s="624"/>
      <c r="DP17" s="625"/>
      <c r="DQ17" s="632">
        <v>1289564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480816</v>
      </c>
      <c r="S18" s="624"/>
      <c r="T18" s="624"/>
      <c r="U18" s="624"/>
      <c r="V18" s="624"/>
      <c r="W18" s="624"/>
      <c r="X18" s="624"/>
      <c r="Y18" s="625"/>
      <c r="Z18" s="626">
        <v>3.1</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7</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115553</v>
      </c>
      <c r="BH19" s="624"/>
      <c r="BI19" s="624"/>
      <c r="BJ19" s="624"/>
      <c r="BK19" s="624"/>
      <c r="BL19" s="624"/>
      <c r="BM19" s="624"/>
      <c r="BN19" s="625"/>
      <c r="BO19" s="626">
        <v>2.4</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8859829</v>
      </c>
      <c r="S20" s="624"/>
      <c r="T20" s="624"/>
      <c r="U20" s="624"/>
      <c r="V20" s="624"/>
      <c r="W20" s="624"/>
      <c r="X20" s="624"/>
      <c r="Y20" s="625"/>
      <c r="Z20" s="626">
        <v>57.6</v>
      </c>
      <c r="AA20" s="626"/>
      <c r="AB20" s="626"/>
      <c r="AC20" s="626"/>
      <c r="AD20" s="627">
        <v>8379006</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115553</v>
      </c>
      <c r="BH20" s="624"/>
      <c r="BI20" s="624"/>
      <c r="BJ20" s="624"/>
      <c r="BK20" s="624"/>
      <c r="BL20" s="624"/>
      <c r="BM20" s="624"/>
      <c r="BN20" s="625"/>
      <c r="BO20" s="626">
        <v>2.4</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14337305</v>
      </c>
      <c r="CS20" s="624"/>
      <c r="CT20" s="624"/>
      <c r="CU20" s="624"/>
      <c r="CV20" s="624"/>
      <c r="CW20" s="624"/>
      <c r="CX20" s="624"/>
      <c r="CY20" s="625"/>
      <c r="CZ20" s="626">
        <v>100</v>
      </c>
      <c r="DA20" s="626"/>
      <c r="DB20" s="626"/>
      <c r="DC20" s="626"/>
      <c r="DD20" s="632">
        <v>1747901</v>
      </c>
      <c r="DE20" s="624"/>
      <c r="DF20" s="624"/>
      <c r="DG20" s="624"/>
      <c r="DH20" s="624"/>
      <c r="DI20" s="624"/>
      <c r="DJ20" s="624"/>
      <c r="DK20" s="624"/>
      <c r="DL20" s="624"/>
      <c r="DM20" s="624"/>
      <c r="DN20" s="624"/>
      <c r="DO20" s="624"/>
      <c r="DP20" s="625"/>
      <c r="DQ20" s="632">
        <v>9394660</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3859</v>
      </c>
      <c r="S21" s="624"/>
      <c r="T21" s="624"/>
      <c r="U21" s="624"/>
      <c r="V21" s="624"/>
      <c r="W21" s="624"/>
      <c r="X21" s="624"/>
      <c r="Y21" s="625"/>
      <c r="Z21" s="626">
        <v>0</v>
      </c>
      <c r="AA21" s="626"/>
      <c r="AB21" s="626"/>
      <c r="AC21" s="626"/>
      <c r="AD21" s="627">
        <v>3859</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115553</v>
      </c>
      <c r="BH21" s="624"/>
      <c r="BI21" s="624"/>
      <c r="BJ21" s="624"/>
      <c r="BK21" s="624"/>
      <c r="BL21" s="624"/>
      <c r="BM21" s="624"/>
      <c r="BN21" s="625"/>
      <c r="BO21" s="626">
        <v>2.4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270916</v>
      </c>
      <c r="S22" s="624"/>
      <c r="T22" s="624"/>
      <c r="U22" s="624"/>
      <c r="V22" s="624"/>
      <c r="W22" s="624"/>
      <c r="X22" s="624"/>
      <c r="Y22" s="625"/>
      <c r="Z22" s="626">
        <v>1.8</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129854</v>
      </c>
      <c r="S23" s="624"/>
      <c r="T23" s="624"/>
      <c r="U23" s="624"/>
      <c r="V23" s="624"/>
      <c r="W23" s="624"/>
      <c r="X23" s="624"/>
      <c r="Y23" s="625"/>
      <c r="Z23" s="626">
        <v>0.8</v>
      </c>
      <c r="AA23" s="626"/>
      <c r="AB23" s="626"/>
      <c r="AC23" s="626"/>
      <c r="AD23" s="627">
        <v>10748</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75071</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6061973</v>
      </c>
      <c r="CS24" s="613"/>
      <c r="CT24" s="613"/>
      <c r="CU24" s="613"/>
      <c r="CV24" s="613"/>
      <c r="CW24" s="613"/>
      <c r="CX24" s="613"/>
      <c r="CY24" s="614"/>
      <c r="CZ24" s="650">
        <v>42.3</v>
      </c>
      <c r="DA24" s="651"/>
      <c r="DB24" s="651"/>
      <c r="DC24" s="652"/>
      <c r="DD24" s="649">
        <v>4174469</v>
      </c>
      <c r="DE24" s="613"/>
      <c r="DF24" s="613"/>
      <c r="DG24" s="613"/>
      <c r="DH24" s="613"/>
      <c r="DI24" s="613"/>
      <c r="DJ24" s="613"/>
      <c r="DK24" s="614"/>
      <c r="DL24" s="649">
        <v>4169943</v>
      </c>
      <c r="DM24" s="613"/>
      <c r="DN24" s="613"/>
      <c r="DO24" s="613"/>
      <c r="DP24" s="613"/>
      <c r="DQ24" s="613"/>
      <c r="DR24" s="613"/>
      <c r="DS24" s="613"/>
      <c r="DT24" s="613"/>
      <c r="DU24" s="613"/>
      <c r="DV24" s="614"/>
      <c r="DW24" s="617">
        <v>46.1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1758442</v>
      </c>
      <c r="S25" s="624"/>
      <c r="T25" s="624"/>
      <c r="U25" s="624"/>
      <c r="V25" s="624"/>
      <c r="W25" s="624"/>
      <c r="X25" s="624"/>
      <c r="Y25" s="625"/>
      <c r="Z25" s="626">
        <v>11.4</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2074459</v>
      </c>
      <c r="CS25" s="655"/>
      <c r="CT25" s="655"/>
      <c r="CU25" s="655"/>
      <c r="CV25" s="655"/>
      <c r="CW25" s="655"/>
      <c r="CX25" s="655"/>
      <c r="CY25" s="656"/>
      <c r="CZ25" s="657">
        <v>14.5</v>
      </c>
      <c r="DA25" s="658"/>
      <c r="DB25" s="658"/>
      <c r="DC25" s="659"/>
      <c r="DD25" s="632">
        <v>1910219</v>
      </c>
      <c r="DE25" s="655"/>
      <c r="DF25" s="655"/>
      <c r="DG25" s="655"/>
      <c r="DH25" s="655"/>
      <c r="DI25" s="655"/>
      <c r="DJ25" s="655"/>
      <c r="DK25" s="656"/>
      <c r="DL25" s="632">
        <v>1906139</v>
      </c>
      <c r="DM25" s="655"/>
      <c r="DN25" s="655"/>
      <c r="DO25" s="655"/>
      <c r="DP25" s="655"/>
      <c r="DQ25" s="655"/>
      <c r="DR25" s="655"/>
      <c r="DS25" s="655"/>
      <c r="DT25" s="655"/>
      <c r="DU25" s="655"/>
      <c r="DV25" s="656"/>
      <c r="DW25" s="628">
        <v>21.1</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1334044</v>
      </c>
      <c r="CS26" s="624"/>
      <c r="CT26" s="624"/>
      <c r="CU26" s="624"/>
      <c r="CV26" s="624"/>
      <c r="CW26" s="624"/>
      <c r="CX26" s="624"/>
      <c r="CY26" s="625"/>
      <c r="CZ26" s="657">
        <v>9.3000000000000007</v>
      </c>
      <c r="DA26" s="658"/>
      <c r="DB26" s="658"/>
      <c r="DC26" s="659"/>
      <c r="DD26" s="632">
        <v>1197189</v>
      </c>
      <c r="DE26" s="624"/>
      <c r="DF26" s="624"/>
      <c r="DG26" s="624"/>
      <c r="DH26" s="624"/>
      <c r="DI26" s="624"/>
      <c r="DJ26" s="624"/>
      <c r="DK26" s="625"/>
      <c r="DL26" s="632" t="s">
        <v>277</v>
      </c>
      <c r="DM26" s="624"/>
      <c r="DN26" s="624"/>
      <c r="DO26" s="624"/>
      <c r="DP26" s="624"/>
      <c r="DQ26" s="624"/>
      <c r="DR26" s="624"/>
      <c r="DS26" s="624"/>
      <c r="DT26" s="624"/>
      <c r="DU26" s="624"/>
      <c r="DV26" s="625"/>
      <c r="DW26" s="628" t="s">
        <v>277</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1375088</v>
      </c>
      <c r="S27" s="624"/>
      <c r="T27" s="624"/>
      <c r="U27" s="624"/>
      <c r="V27" s="624"/>
      <c r="W27" s="624"/>
      <c r="X27" s="624"/>
      <c r="Y27" s="625"/>
      <c r="Z27" s="626">
        <v>8.9</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4827275</v>
      </c>
      <c r="BH27" s="624"/>
      <c r="BI27" s="624"/>
      <c r="BJ27" s="624"/>
      <c r="BK27" s="624"/>
      <c r="BL27" s="624"/>
      <c r="BM27" s="624"/>
      <c r="BN27" s="625"/>
      <c r="BO27" s="626">
        <v>100</v>
      </c>
      <c r="BP27" s="626"/>
      <c r="BQ27" s="626"/>
      <c r="BR27" s="626"/>
      <c r="BS27" s="632">
        <v>147384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2691393</v>
      </c>
      <c r="CS27" s="655"/>
      <c r="CT27" s="655"/>
      <c r="CU27" s="655"/>
      <c r="CV27" s="655"/>
      <c r="CW27" s="655"/>
      <c r="CX27" s="655"/>
      <c r="CY27" s="656"/>
      <c r="CZ27" s="657">
        <v>18.8</v>
      </c>
      <c r="DA27" s="658"/>
      <c r="DB27" s="658"/>
      <c r="DC27" s="659"/>
      <c r="DD27" s="632">
        <v>974686</v>
      </c>
      <c r="DE27" s="655"/>
      <c r="DF27" s="655"/>
      <c r="DG27" s="655"/>
      <c r="DH27" s="655"/>
      <c r="DI27" s="655"/>
      <c r="DJ27" s="655"/>
      <c r="DK27" s="656"/>
      <c r="DL27" s="632">
        <v>974240</v>
      </c>
      <c r="DM27" s="655"/>
      <c r="DN27" s="655"/>
      <c r="DO27" s="655"/>
      <c r="DP27" s="655"/>
      <c r="DQ27" s="655"/>
      <c r="DR27" s="655"/>
      <c r="DS27" s="655"/>
      <c r="DT27" s="655"/>
      <c r="DU27" s="655"/>
      <c r="DV27" s="656"/>
      <c r="DW27" s="628">
        <v>10.8</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145041</v>
      </c>
      <c r="S28" s="624"/>
      <c r="T28" s="624"/>
      <c r="U28" s="624"/>
      <c r="V28" s="624"/>
      <c r="W28" s="624"/>
      <c r="X28" s="624"/>
      <c r="Y28" s="625"/>
      <c r="Z28" s="626">
        <v>0.9</v>
      </c>
      <c r="AA28" s="626"/>
      <c r="AB28" s="626"/>
      <c r="AC28" s="626"/>
      <c r="AD28" s="627">
        <v>13787</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1296121</v>
      </c>
      <c r="CS28" s="624"/>
      <c r="CT28" s="624"/>
      <c r="CU28" s="624"/>
      <c r="CV28" s="624"/>
      <c r="CW28" s="624"/>
      <c r="CX28" s="624"/>
      <c r="CY28" s="625"/>
      <c r="CZ28" s="657">
        <v>9</v>
      </c>
      <c r="DA28" s="658"/>
      <c r="DB28" s="658"/>
      <c r="DC28" s="659"/>
      <c r="DD28" s="632">
        <v>1289564</v>
      </c>
      <c r="DE28" s="624"/>
      <c r="DF28" s="624"/>
      <c r="DG28" s="624"/>
      <c r="DH28" s="624"/>
      <c r="DI28" s="624"/>
      <c r="DJ28" s="624"/>
      <c r="DK28" s="625"/>
      <c r="DL28" s="632">
        <v>1289564</v>
      </c>
      <c r="DM28" s="624"/>
      <c r="DN28" s="624"/>
      <c r="DO28" s="624"/>
      <c r="DP28" s="624"/>
      <c r="DQ28" s="624"/>
      <c r="DR28" s="624"/>
      <c r="DS28" s="624"/>
      <c r="DT28" s="624"/>
      <c r="DU28" s="624"/>
      <c r="DV28" s="625"/>
      <c r="DW28" s="628">
        <v>14.3</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51694</v>
      </c>
      <c r="S29" s="624"/>
      <c r="T29" s="624"/>
      <c r="U29" s="624"/>
      <c r="V29" s="624"/>
      <c r="W29" s="624"/>
      <c r="X29" s="624"/>
      <c r="Y29" s="625"/>
      <c r="Z29" s="626">
        <v>0.3</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1296119</v>
      </c>
      <c r="CS29" s="655"/>
      <c r="CT29" s="655"/>
      <c r="CU29" s="655"/>
      <c r="CV29" s="655"/>
      <c r="CW29" s="655"/>
      <c r="CX29" s="655"/>
      <c r="CY29" s="656"/>
      <c r="CZ29" s="657">
        <v>9</v>
      </c>
      <c r="DA29" s="658"/>
      <c r="DB29" s="658"/>
      <c r="DC29" s="659"/>
      <c r="DD29" s="632">
        <v>1289562</v>
      </c>
      <c r="DE29" s="655"/>
      <c r="DF29" s="655"/>
      <c r="DG29" s="655"/>
      <c r="DH29" s="655"/>
      <c r="DI29" s="655"/>
      <c r="DJ29" s="655"/>
      <c r="DK29" s="656"/>
      <c r="DL29" s="632">
        <v>1289562</v>
      </c>
      <c r="DM29" s="655"/>
      <c r="DN29" s="655"/>
      <c r="DO29" s="655"/>
      <c r="DP29" s="655"/>
      <c r="DQ29" s="655"/>
      <c r="DR29" s="655"/>
      <c r="DS29" s="655"/>
      <c r="DT29" s="655"/>
      <c r="DU29" s="655"/>
      <c r="DV29" s="656"/>
      <c r="DW29" s="628">
        <v>14.3</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120258</v>
      </c>
      <c r="S30" s="624"/>
      <c r="T30" s="624"/>
      <c r="U30" s="624"/>
      <c r="V30" s="624"/>
      <c r="W30" s="624"/>
      <c r="X30" s="624"/>
      <c r="Y30" s="625"/>
      <c r="Z30" s="626">
        <v>0.8</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91</v>
      </c>
      <c r="BN30" s="682"/>
      <c r="BO30" s="682"/>
      <c r="BP30" s="682"/>
      <c r="BQ30" s="683"/>
      <c r="BR30" s="681">
        <v>98.2</v>
      </c>
      <c r="BS30" s="682"/>
      <c r="BT30" s="682"/>
      <c r="BU30" s="682"/>
      <c r="BV30" s="682"/>
      <c r="BW30" s="682"/>
      <c r="BX30" s="618">
        <v>89.6</v>
      </c>
      <c r="BY30" s="682"/>
      <c r="BZ30" s="682"/>
      <c r="CA30" s="682"/>
      <c r="CB30" s="683"/>
      <c r="CD30" s="686"/>
      <c r="CE30" s="687"/>
      <c r="CF30" s="637" t="s">
        <v>291</v>
      </c>
      <c r="CG30" s="638"/>
      <c r="CH30" s="638"/>
      <c r="CI30" s="638"/>
      <c r="CJ30" s="638"/>
      <c r="CK30" s="638"/>
      <c r="CL30" s="638"/>
      <c r="CM30" s="638"/>
      <c r="CN30" s="638"/>
      <c r="CO30" s="638"/>
      <c r="CP30" s="638"/>
      <c r="CQ30" s="639"/>
      <c r="CR30" s="623">
        <v>1188000</v>
      </c>
      <c r="CS30" s="624"/>
      <c r="CT30" s="624"/>
      <c r="CU30" s="624"/>
      <c r="CV30" s="624"/>
      <c r="CW30" s="624"/>
      <c r="CX30" s="624"/>
      <c r="CY30" s="625"/>
      <c r="CZ30" s="657">
        <v>8.3000000000000007</v>
      </c>
      <c r="DA30" s="658"/>
      <c r="DB30" s="658"/>
      <c r="DC30" s="659"/>
      <c r="DD30" s="632">
        <v>1182792</v>
      </c>
      <c r="DE30" s="624"/>
      <c r="DF30" s="624"/>
      <c r="DG30" s="624"/>
      <c r="DH30" s="624"/>
      <c r="DI30" s="624"/>
      <c r="DJ30" s="624"/>
      <c r="DK30" s="625"/>
      <c r="DL30" s="632">
        <v>1182792</v>
      </c>
      <c r="DM30" s="624"/>
      <c r="DN30" s="624"/>
      <c r="DO30" s="624"/>
      <c r="DP30" s="624"/>
      <c r="DQ30" s="624"/>
      <c r="DR30" s="624"/>
      <c r="DS30" s="624"/>
      <c r="DT30" s="624"/>
      <c r="DU30" s="624"/>
      <c r="DV30" s="625"/>
      <c r="DW30" s="628">
        <v>13.1</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917848</v>
      </c>
      <c r="S31" s="624"/>
      <c r="T31" s="624"/>
      <c r="U31" s="624"/>
      <c r="V31" s="624"/>
      <c r="W31" s="624"/>
      <c r="X31" s="624"/>
      <c r="Y31" s="625"/>
      <c r="Z31" s="626">
        <v>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97.8</v>
      </c>
      <c r="BN31" s="679"/>
      <c r="BO31" s="679"/>
      <c r="BP31" s="679"/>
      <c r="BQ31" s="680"/>
      <c r="BR31" s="678">
        <v>99</v>
      </c>
      <c r="BS31" s="655"/>
      <c r="BT31" s="655"/>
      <c r="BU31" s="655"/>
      <c r="BV31" s="655"/>
      <c r="BW31" s="655"/>
      <c r="BX31" s="629">
        <v>97.2</v>
      </c>
      <c r="BY31" s="679"/>
      <c r="BZ31" s="679"/>
      <c r="CA31" s="679"/>
      <c r="CB31" s="680"/>
      <c r="CD31" s="686"/>
      <c r="CE31" s="687"/>
      <c r="CF31" s="637" t="s">
        <v>295</v>
      </c>
      <c r="CG31" s="638"/>
      <c r="CH31" s="638"/>
      <c r="CI31" s="638"/>
      <c r="CJ31" s="638"/>
      <c r="CK31" s="638"/>
      <c r="CL31" s="638"/>
      <c r="CM31" s="638"/>
      <c r="CN31" s="638"/>
      <c r="CO31" s="638"/>
      <c r="CP31" s="638"/>
      <c r="CQ31" s="639"/>
      <c r="CR31" s="623">
        <v>108119</v>
      </c>
      <c r="CS31" s="655"/>
      <c r="CT31" s="655"/>
      <c r="CU31" s="655"/>
      <c r="CV31" s="655"/>
      <c r="CW31" s="655"/>
      <c r="CX31" s="655"/>
      <c r="CY31" s="656"/>
      <c r="CZ31" s="657">
        <v>0.8</v>
      </c>
      <c r="DA31" s="658"/>
      <c r="DB31" s="658"/>
      <c r="DC31" s="659"/>
      <c r="DD31" s="632">
        <v>106770</v>
      </c>
      <c r="DE31" s="655"/>
      <c r="DF31" s="655"/>
      <c r="DG31" s="655"/>
      <c r="DH31" s="655"/>
      <c r="DI31" s="655"/>
      <c r="DJ31" s="655"/>
      <c r="DK31" s="656"/>
      <c r="DL31" s="632">
        <v>106770</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420380</v>
      </c>
      <c r="S32" s="624"/>
      <c r="T32" s="624"/>
      <c r="U32" s="624"/>
      <c r="V32" s="624"/>
      <c r="W32" s="624"/>
      <c r="X32" s="624"/>
      <c r="Y32" s="625"/>
      <c r="Z32" s="626">
        <v>2.7</v>
      </c>
      <c r="AA32" s="626"/>
      <c r="AB32" s="626"/>
      <c r="AC32" s="626"/>
      <c r="AD32" s="627">
        <v>2258</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97.9</v>
      </c>
      <c r="BH32" s="691"/>
      <c r="BI32" s="691"/>
      <c r="BJ32" s="691"/>
      <c r="BK32" s="691"/>
      <c r="BL32" s="691"/>
      <c r="BM32" s="692">
        <v>84.4</v>
      </c>
      <c r="BN32" s="691"/>
      <c r="BO32" s="691"/>
      <c r="BP32" s="691"/>
      <c r="BQ32" s="693"/>
      <c r="BR32" s="690">
        <v>97.3</v>
      </c>
      <c r="BS32" s="691"/>
      <c r="BT32" s="691"/>
      <c r="BU32" s="691"/>
      <c r="BV32" s="691"/>
      <c r="BW32" s="691"/>
      <c r="BX32" s="692">
        <v>82.7</v>
      </c>
      <c r="BY32" s="691"/>
      <c r="BZ32" s="691"/>
      <c r="CA32" s="691"/>
      <c r="CB32" s="693"/>
      <c r="CD32" s="688"/>
      <c r="CE32" s="689"/>
      <c r="CF32" s="637" t="s">
        <v>298</v>
      </c>
      <c r="CG32" s="638"/>
      <c r="CH32" s="638"/>
      <c r="CI32" s="638"/>
      <c r="CJ32" s="638"/>
      <c r="CK32" s="638"/>
      <c r="CL32" s="638"/>
      <c r="CM32" s="638"/>
      <c r="CN32" s="638"/>
      <c r="CO32" s="638"/>
      <c r="CP32" s="638"/>
      <c r="CQ32" s="639"/>
      <c r="CR32" s="623">
        <v>2</v>
      </c>
      <c r="CS32" s="624"/>
      <c r="CT32" s="624"/>
      <c r="CU32" s="624"/>
      <c r="CV32" s="624"/>
      <c r="CW32" s="624"/>
      <c r="CX32" s="624"/>
      <c r="CY32" s="625"/>
      <c r="CZ32" s="657">
        <v>0</v>
      </c>
      <c r="DA32" s="658"/>
      <c r="DB32" s="658"/>
      <c r="DC32" s="659"/>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1241705</v>
      </c>
      <c r="S33" s="624"/>
      <c r="T33" s="624"/>
      <c r="U33" s="624"/>
      <c r="V33" s="624"/>
      <c r="W33" s="624"/>
      <c r="X33" s="624"/>
      <c r="Y33" s="625"/>
      <c r="Z33" s="626">
        <v>8.1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6526955</v>
      </c>
      <c r="CS33" s="655"/>
      <c r="CT33" s="655"/>
      <c r="CU33" s="655"/>
      <c r="CV33" s="655"/>
      <c r="CW33" s="655"/>
      <c r="CX33" s="655"/>
      <c r="CY33" s="656"/>
      <c r="CZ33" s="657">
        <v>45.5</v>
      </c>
      <c r="DA33" s="658"/>
      <c r="DB33" s="658"/>
      <c r="DC33" s="659"/>
      <c r="DD33" s="632">
        <v>4967112</v>
      </c>
      <c r="DE33" s="655"/>
      <c r="DF33" s="655"/>
      <c r="DG33" s="655"/>
      <c r="DH33" s="655"/>
      <c r="DI33" s="655"/>
      <c r="DJ33" s="655"/>
      <c r="DK33" s="656"/>
      <c r="DL33" s="632">
        <v>3351185</v>
      </c>
      <c r="DM33" s="655"/>
      <c r="DN33" s="655"/>
      <c r="DO33" s="655"/>
      <c r="DP33" s="655"/>
      <c r="DQ33" s="655"/>
      <c r="DR33" s="655"/>
      <c r="DS33" s="655"/>
      <c r="DT33" s="655"/>
      <c r="DU33" s="655"/>
      <c r="DV33" s="656"/>
      <c r="DW33" s="628">
        <v>37.1</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1790775</v>
      </c>
      <c r="CS34" s="624"/>
      <c r="CT34" s="624"/>
      <c r="CU34" s="624"/>
      <c r="CV34" s="624"/>
      <c r="CW34" s="624"/>
      <c r="CX34" s="624"/>
      <c r="CY34" s="625"/>
      <c r="CZ34" s="657">
        <v>12.5</v>
      </c>
      <c r="DA34" s="658"/>
      <c r="DB34" s="658"/>
      <c r="DC34" s="659"/>
      <c r="DD34" s="632">
        <v>1220940</v>
      </c>
      <c r="DE34" s="624"/>
      <c r="DF34" s="624"/>
      <c r="DG34" s="624"/>
      <c r="DH34" s="624"/>
      <c r="DI34" s="624"/>
      <c r="DJ34" s="624"/>
      <c r="DK34" s="625"/>
      <c r="DL34" s="632">
        <v>859822</v>
      </c>
      <c r="DM34" s="624"/>
      <c r="DN34" s="624"/>
      <c r="DO34" s="624"/>
      <c r="DP34" s="624"/>
      <c r="DQ34" s="624"/>
      <c r="DR34" s="624"/>
      <c r="DS34" s="624"/>
      <c r="DT34" s="624"/>
      <c r="DU34" s="624"/>
      <c r="DV34" s="625"/>
      <c r="DW34" s="628">
        <v>9.5</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626005</v>
      </c>
      <c r="S35" s="624"/>
      <c r="T35" s="624"/>
      <c r="U35" s="624"/>
      <c r="V35" s="624"/>
      <c r="W35" s="624"/>
      <c r="X35" s="624"/>
      <c r="Y35" s="625"/>
      <c r="Z35" s="626">
        <v>4.0999999999999996</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1870932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2461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101846</v>
      </c>
      <c r="CS35" s="655"/>
      <c r="CT35" s="655"/>
      <c r="CU35" s="655"/>
      <c r="CV35" s="655"/>
      <c r="CW35" s="655"/>
      <c r="CX35" s="655"/>
      <c r="CY35" s="656"/>
      <c r="CZ35" s="657">
        <v>0.7</v>
      </c>
      <c r="DA35" s="658"/>
      <c r="DB35" s="658"/>
      <c r="DC35" s="659"/>
      <c r="DD35" s="632">
        <v>88760</v>
      </c>
      <c r="DE35" s="655"/>
      <c r="DF35" s="655"/>
      <c r="DG35" s="655"/>
      <c r="DH35" s="655"/>
      <c r="DI35" s="655"/>
      <c r="DJ35" s="655"/>
      <c r="DK35" s="656"/>
      <c r="DL35" s="632">
        <v>88760</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15369985</v>
      </c>
      <c r="S36" s="696"/>
      <c r="T36" s="696"/>
      <c r="U36" s="696"/>
      <c r="V36" s="696"/>
      <c r="W36" s="696"/>
      <c r="X36" s="696"/>
      <c r="Y36" s="697"/>
      <c r="Z36" s="698">
        <v>100</v>
      </c>
      <c r="AA36" s="698"/>
      <c r="AB36" s="698"/>
      <c r="AC36" s="698"/>
      <c r="AD36" s="699">
        <v>8409658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672634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-33281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2958738</v>
      </c>
      <c r="CS36" s="624"/>
      <c r="CT36" s="624"/>
      <c r="CU36" s="624"/>
      <c r="CV36" s="624"/>
      <c r="CW36" s="624"/>
      <c r="CX36" s="624"/>
      <c r="CY36" s="625"/>
      <c r="CZ36" s="657">
        <v>20.6</v>
      </c>
      <c r="DA36" s="658"/>
      <c r="DB36" s="658"/>
      <c r="DC36" s="659"/>
      <c r="DD36" s="632">
        <v>2399652</v>
      </c>
      <c r="DE36" s="624"/>
      <c r="DF36" s="624"/>
      <c r="DG36" s="624"/>
      <c r="DH36" s="624"/>
      <c r="DI36" s="624"/>
      <c r="DJ36" s="624"/>
      <c r="DK36" s="625"/>
      <c r="DL36" s="632">
        <v>1553580</v>
      </c>
      <c r="DM36" s="624"/>
      <c r="DN36" s="624"/>
      <c r="DO36" s="624"/>
      <c r="DP36" s="624"/>
      <c r="DQ36" s="624"/>
      <c r="DR36" s="624"/>
      <c r="DS36" s="624"/>
      <c r="DT36" s="624"/>
      <c r="DU36" s="624"/>
      <c r="DV36" s="625"/>
      <c r="DW36" s="628">
        <v>17.2</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159152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3889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1035120</v>
      </c>
      <c r="CS37" s="655"/>
      <c r="CT37" s="655"/>
      <c r="CU37" s="655"/>
      <c r="CV37" s="655"/>
      <c r="CW37" s="655"/>
      <c r="CX37" s="655"/>
      <c r="CY37" s="656"/>
      <c r="CZ37" s="657">
        <v>7.2</v>
      </c>
      <c r="DA37" s="658"/>
      <c r="DB37" s="658"/>
      <c r="DC37" s="659"/>
      <c r="DD37" s="632">
        <v>933006</v>
      </c>
      <c r="DE37" s="655"/>
      <c r="DF37" s="655"/>
      <c r="DG37" s="655"/>
      <c r="DH37" s="655"/>
      <c r="DI37" s="655"/>
      <c r="DJ37" s="655"/>
      <c r="DK37" s="656"/>
      <c r="DL37" s="632">
        <v>774341</v>
      </c>
      <c r="DM37" s="655"/>
      <c r="DN37" s="655"/>
      <c r="DO37" s="655"/>
      <c r="DP37" s="655"/>
      <c r="DQ37" s="655"/>
      <c r="DR37" s="655"/>
      <c r="DS37" s="655"/>
      <c r="DT37" s="655"/>
      <c r="DU37" s="655"/>
      <c r="DV37" s="656"/>
      <c r="DW37" s="628">
        <v>8.6</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9632</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6367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1039146</v>
      </c>
      <c r="CS38" s="624"/>
      <c r="CT38" s="624"/>
      <c r="CU38" s="624"/>
      <c r="CV38" s="624"/>
      <c r="CW38" s="624"/>
      <c r="CX38" s="624"/>
      <c r="CY38" s="625"/>
      <c r="CZ38" s="657">
        <v>7.2</v>
      </c>
      <c r="DA38" s="658"/>
      <c r="DB38" s="658"/>
      <c r="DC38" s="659"/>
      <c r="DD38" s="632">
        <v>881016</v>
      </c>
      <c r="DE38" s="624"/>
      <c r="DF38" s="624"/>
      <c r="DG38" s="624"/>
      <c r="DH38" s="624"/>
      <c r="DI38" s="624"/>
      <c r="DJ38" s="624"/>
      <c r="DK38" s="625"/>
      <c r="DL38" s="632">
        <v>849023</v>
      </c>
      <c r="DM38" s="624"/>
      <c r="DN38" s="624"/>
      <c r="DO38" s="624"/>
      <c r="DP38" s="624"/>
      <c r="DQ38" s="624"/>
      <c r="DR38" s="624"/>
      <c r="DS38" s="624"/>
      <c r="DT38" s="624"/>
      <c r="DU38" s="624"/>
      <c r="DV38" s="625"/>
      <c r="DW38" s="628">
        <v>9.4</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452750</v>
      </c>
      <c r="CS39" s="655"/>
      <c r="CT39" s="655"/>
      <c r="CU39" s="655"/>
      <c r="CV39" s="655"/>
      <c r="CW39" s="655"/>
      <c r="CX39" s="655"/>
      <c r="CY39" s="656"/>
      <c r="CZ39" s="657">
        <v>3.2</v>
      </c>
      <c r="DA39" s="658"/>
      <c r="DB39" s="658"/>
      <c r="DC39" s="659"/>
      <c r="DD39" s="632">
        <v>376744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199998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183700</v>
      </c>
      <c r="CS40" s="624"/>
      <c r="CT40" s="624"/>
      <c r="CU40" s="624"/>
      <c r="CV40" s="624"/>
      <c r="CW40" s="624"/>
      <c r="CX40" s="624"/>
      <c r="CY40" s="625"/>
      <c r="CZ40" s="657">
        <v>1.3</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316</v>
      </c>
      <c r="AR41" s="644"/>
      <c r="AS41" s="644"/>
      <c r="AT41" s="644"/>
      <c r="AU41" s="644"/>
      <c r="AV41" s="644"/>
      <c r="AW41" s="644"/>
      <c r="AX41" s="644"/>
      <c r="AY41" s="645"/>
      <c r="AZ41" s="695">
        <v>829516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277</v>
      </c>
      <c r="CS41" s="655"/>
      <c r="CT41" s="655"/>
      <c r="CU41" s="655"/>
      <c r="CV41" s="655"/>
      <c r="CW41" s="655"/>
      <c r="CX41" s="655"/>
      <c r="CY41" s="656"/>
      <c r="CZ41" s="657" t="s">
        <v>277</v>
      </c>
      <c r="DA41" s="658"/>
      <c r="DB41" s="658"/>
      <c r="DC41" s="659"/>
      <c r="DD41" s="632" t="s">
        <v>277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1748377</v>
      </c>
      <c r="CS42" s="624"/>
      <c r="CT42" s="624"/>
      <c r="CU42" s="624"/>
      <c r="CV42" s="624"/>
      <c r="CW42" s="624"/>
      <c r="CX42" s="624"/>
      <c r="CY42" s="625"/>
      <c r="CZ42" s="657">
        <v>12.2</v>
      </c>
      <c r="DA42" s="706"/>
      <c r="DB42" s="706"/>
      <c r="DC42" s="707"/>
      <c r="DD42" s="632">
        <v>253079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286</v>
      </c>
      <c r="CE44" s="730"/>
      <c r="CF44" s="620" t="s">
        <v>333</v>
      </c>
      <c r="CG44" s="621"/>
      <c r="CH44" s="621"/>
      <c r="CI44" s="621"/>
      <c r="CJ44" s="621"/>
      <c r="CK44" s="621"/>
      <c r="CL44" s="621"/>
      <c r="CM44" s="621"/>
      <c r="CN44" s="621"/>
      <c r="CO44" s="621"/>
      <c r="CP44" s="621"/>
      <c r="CQ44" s="622"/>
      <c r="CR44" s="623">
        <v>1747901</v>
      </c>
      <c r="CS44" s="624"/>
      <c r="CT44" s="624"/>
      <c r="CU44" s="624"/>
      <c r="CV44" s="624"/>
      <c r="CW44" s="624"/>
      <c r="CX44" s="624"/>
      <c r="CY44" s="625"/>
      <c r="CZ44" s="657">
        <v>12.2</v>
      </c>
      <c r="DA44" s="706"/>
      <c r="DB44" s="706"/>
      <c r="DC44" s="707"/>
      <c r="DD44" s="632">
        <v>252603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997501</v>
      </c>
      <c r="CS45" s="655"/>
      <c r="CT45" s="655"/>
      <c r="CU45" s="655"/>
      <c r="CV45" s="655"/>
      <c r="CW45" s="655"/>
      <c r="CX45" s="655"/>
      <c r="CY45" s="656"/>
      <c r="CZ45" s="657">
        <v>7</v>
      </c>
      <c r="DA45" s="658"/>
      <c r="DB45" s="658"/>
      <c r="DC45" s="659"/>
      <c r="DD45" s="632">
        <v>52136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653356</v>
      </c>
      <c r="CS46" s="624"/>
      <c r="CT46" s="624"/>
      <c r="CU46" s="624"/>
      <c r="CV46" s="624"/>
      <c r="CW46" s="624"/>
      <c r="CX46" s="624"/>
      <c r="CY46" s="625"/>
      <c r="CZ46" s="657">
        <v>4.5999999999999996</v>
      </c>
      <c r="DA46" s="706"/>
      <c r="DB46" s="706"/>
      <c r="DC46" s="707"/>
      <c r="DD46" s="632">
        <v>193046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476</v>
      </c>
      <c r="CS47" s="655"/>
      <c r="CT47" s="655"/>
      <c r="CU47" s="655"/>
      <c r="CV47" s="655"/>
      <c r="CW47" s="655"/>
      <c r="CX47" s="655"/>
      <c r="CY47" s="656"/>
      <c r="CZ47" s="657">
        <v>0</v>
      </c>
      <c r="DA47" s="658"/>
      <c r="DB47" s="658"/>
      <c r="DC47" s="659"/>
      <c r="DD47" s="632">
        <v>476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14337305</v>
      </c>
      <c r="CS49" s="691"/>
      <c r="CT49" s="691"/>
      <c r="CU49" s="691"/>
      <c r="CV49" s="691"/>
      <c r="CW49" s="691"/>
      <c r="CX49" s="691"/>
      <c r="CY49" s="718"/>
      <c r="CZ49" s="719">
        <v>100</v>
      </c>
      <c r="DA49" s="720"/>
      <c r="DB49" s="720"/>
      <c r="DC49" s="721"/>
      <c r="DD49" s="722">
        <v>9394660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15408</v>
      </c>
      <c r="R7" s="753"/>
      <c r="S7" s="753"/>
      <c r="T7" s="753"/>
      <c r="U7" s="753"/>
      <c r="V7" s="753">
        <v>14375</v>
      </c>
      <c r="W7" s="753"/>
      <c r="X7" s="753"/>
      <c r="Y7" s="753"/>
      <c r="Z7" s="753"/>
      <c r="AA7" s="753">
        <v>1033</v>
      </c>
      <c r="AB7" s="753"/>
      <c r="AC7" s="753"/>
      <c r="AD7" s="753"/>
      <c r="AE7" s="754"/>
      <c r="AF7" s="755">
        <v>960</v>
      </c>
      <c r="AG7" s="756"/>
      <c r="AH7" s="756"/>
      <c r="AI7" s="756"/>
      <c r="AJ7" s="757"/>
      <c r="AK7" s="792" t="s">
        <v>480</v>
      </c>
      <c r="AL7" s="793"/>
      <c r="AM7" s="793"/>
      <c r="AN7" s="793"/>
      <c r="AO7" s="793"/>
      <c r="AP7" s="793">
        <v>17770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-2</v>
      </c>
      <c r="CI7" s="790"/>
      <c r="CJ7" s="790"/>
      <c r="CK7" s="790"/>
      <c r="CL7" s="791"/>
      <c r="CM7" s="789">
        <v>80</v>
      </c>
      <c r="CN7" s="790"/>
      <c r="CO7" s="790"/>
      <c r="CP7" s="790"/>
      <c r="CQ7" s="791"/>
      <c r="CR7" s="789">
        <v>50</v>
      </c>
      <c r="CS7" s="790"/>
      <c r="CT7" s="790"/>
      <c r="CU7" s="790"/>
      <c r="CV7" s="791"/>
      <c r="CW7" s="789">
        <v>10</v>
      </c>
      <c r="CX7" s="790"/>
      <c r="CY7" s="790"/>
      <c r="CZ7" s="790"/>
      <c r="DA7" s="791"/>
      <c r="DB7" s="789" t="s">
        <v>480</v>
      </c>
      <c r="DC7" s="790"/>
      <c r="DD7" s="790"/>
      <c r="DE7" s="790"/>
      <c r="DF7" s="791"/>
      <c r="DG7" s="789" t="s">
        <v>480</v>
      </c>
      <c r="DH7" s="790"/>
      <c r="DI7" s="790"/>
      <c r="DJ7" s="790"/>
      <c r="DK7" s="791"/>
      <c r="DL7" s="789" t="s">
        <v>480</v>
      </c>
      <c r="DM7" s="790"/>
      <c r="DN7" s="790"/>
      <c r="DO7" s="790"/>
      <c r="DP7" s="791"/>
      <c r="DQ7" s="789" t="s">
        <v>480</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2</v>
      </c>
      <c r="R8" s="777"/>
      <c r="S8" s="777"/>
      <c r="T8" s="777"/>
      <c r="U8" s="777"/>
      <c r="V8" s="777">
        <v>2</v>
      </c>
      <c r="W8" s="777"/>
      <c r="X8" s="777"/>
      <c r="Y8" s="777"/>
      <c r="Z8" s="777"/>
      <c r="AA8" s="777">
        <v>0</v>
      </c>
      <c r="AB8" s="777"/>
      <c r="AC8" s="777"/>
      <c r="AD8" s="777"/>
      <c r="AE8" s="778"/>
      <c r="AF8" s="779">
        <v>0</v>
      </c>
      <c r="AG8" s="780"/>
      <c r="AH8" s="780"/>
      <c r="AI8" s="780"/>
      <c r="AJ8" s="781"/>
      <c r="AK8" s="782" t="s">
        <v>480</v>
      </c>
      <c r="AL8" s="783"/>
      <c r="AM8" s="783"/>
      <c r="AN8" s="783"/>
      <c r="AO8" s="783"/>
      <c r="AP8" s="783" t="s">
        <v>480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f>Q7+Q8</f>
        <v>15410</v>
      </c>
      <c r="R23" s="812"/>
      <c r="S23" s="812"/>
      <c r="T23" s="812"/>
      <c r="U23" s="812"/>
      <c r="V23" s="812">
        <f t="shared" ref="V23" si="0">V7+V8</f>
        <v>14377</v>
      </c>
      <c r="W23" s="812"/>
      <c r="X23" s="812"/>
      <c r="Y23" s="812"/>
      <c r="Z23" s="812"/>
      <c r="AA23" s="812">
        <f t="shared" ref="AA23" si="1">AA7+AA8</f>
        <v>1033</v>
      </c>
      <c r="AB23" s="812"/>
      <c r="AC23" s="812"/>
      <c r="AD23" s="812"/>
      <c r="AE23" s="813"/>
      <c r="AF23" s="814">
        <v>960</v>
      </c>
      <c r="AG23" s="812"/>
      <c r="AH23" s="812"/>
      <c r="AI23" s="812"/>
      <c r="AJ23" s="815"/>
      <c r="AK23" s="816"/>
      <c r="AL23" s="817"/>
      <c r="AM23" s="817"/>
      <c r="AN23" s="817"/>
      <c r="AO23" s="817"/>
      <c r="AP23" s="812" t="e">
        <f>AP7+AP8</f>
        <v>#VALUE!</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3475</v>
      </c>
      <c r="R28" s="841"/>
      <c r="S28" s="841"/>
      <c r="T28" s="841"/>
      <c r="U28" s="841"/>
      <c r="V28" s="841">
        <v>3473</v>
      </c>
      <c r="W28" s="841"/>
      <c r="X28" s="841"/>
      <c r="Y28" s="841"/>
      <c r="Z28" s="841"/>
      <c r="AA28" s="841">
        <v>2</v>
      </c>
      <c r="AB28" s="841"/>
      <c r="AC28" s="841"/>
      <c r="AD28" s="841"/>
      <c r="AE28" s="842"/>
      <c r="AF28" s="843">
        <v>2</v>
      </c>
      <c r="AG28" s="841"/>
      <c r="AH28" s="841"/>
      <c r="AI28" s="841"/>
      <c r="AJ28" s="844"/>
      <c r="AK28" s="845">
        <v>200</v>
      </c>
      <c r="AL28" s="836"/>
      <c r="AM28" s="836"/>
      <c r="AN28" s="836"/>
      <c r="AO28" s="836"/>
      <c r="AP28" s="836" t="s">
        <v>480</v>
      </c>
      <c r="AQ28" s="836"/>
      <c r="AR28" s="836"/>
      <c r="AS28" s="836"/>
      <c r="AT28" s="836"/>
      <c r="AU28" s="836" t="s">
        <v>480</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292</v>
      </c>
      <c r="R29" s="777"/>
      <c r="S29" s="777"/>
      <c r="T29" s="777"/>
      <c r="U29" s="777"/>
      <c r="V29" s="777">
        <v>292</v>
      </c>
      <c r="W29" s="777"/>
      <c r="X29" s="777"/>
      <c r="Y29" s="777"/>
      <c r="Z29" s="777"/>
      <c r="AA29" s="777">
        <v>0</v>
      </c>
      <c r="AB29" s="777"/>
      <c r="AC29" s="777"/>
      <c r="AD29" s="777"/>
      <c r="AE29" s="778"/>
      <c r="AF29" s="779">
        <v>0</v>
      </c>
      <c r="AG29" s="780"/>
      <c r="AH29" s="780"/>
      <c r="AI29" s="780"/>
      <c r="AJ29" s="781"/>
      <c r="AK29" s="848">
        <v>75</v>
      </c>
      <c r="AL29" s="849"/>
      <c r="AM29" s="849"/>
      <c r="AN29" s="849"/>
      <c r="AO29" s="849"/>
      <c r="AP29" s="849" t="s">
        <v>480</v>
      </c>
      <c r="AQ29" s="849"/>
      <c r="AR29" s="849"/>
      <c r="AS29" s="849"/>
      <c r="AT29" s="849"/>
      <c r="AU29" s="849" t="s">
        <v>480</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795</v>
      </c>
      <c r="R30" s="777"/>
      <c r="S30" s="777"/>
      <c r="T30" s="777"/>
      <c r="U30" s="777"/>
      <c r="V30" s="777">
        <v>746</v>
      </c>
      <c r="W30" s="777"/>
      <c r="X30" s="777"/>
      <c r="Y30" s="777"/>
      <c r="Z30" s="777"/>
      <c r="AA30" s="777">
        <v>49</v>
      </c>
      <c r="AB30" s="777"/>
      <c r="AC30" s="777"/>
      <c r="AD30" s="777"/>
      <c r="AE30" s="778"/>
      <c r="AF30" s="779">
        <v>110</v>
      </c>
      <c r="AG30" s="780"/>
      <c r="AH30" s="780"/>
      <c r="AI30" s="780"/>
      <c r="AJ30" s="781"/>
      <c r="AK30" s="848">
        <v>149</v>
      </c>
      <c r="AL30" s="849"/>
      <c r="AM30" s="849"/>
      <c r="AN30" s="849"/>
      <c r="AO30" s="849"/>
      <c r="AP30" s="849">
        <v>1706</v>
      </c>
      <c r="AQ30" s="849"/>
      <c r="AR30" s="849"/>
      <c r="AS30" s="849"/>
      <c r="AT30" s="849"/>
      <c r="AU30" s="849">
        <v>311</v>
      </c>
      <c r="AV30" s="849"/>
      <c r="AW30" s="849"/>
      <c r="AX30" s="849"/>
      <c r="AY30" s="849"/>
      <c r="AZ30" s="850" t="s">
        <v>549</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538</v>
      </c>
      <c r="C31" s="774"/>
      <c r="D31" s="774"/>
      <c r="E31" s="774"/>
      <c r="F31" s="774"/>
      <c r="G31" s="774"/>
      <c r="H31" s="774"/>
      <c r="I31" s="774"/>
      <c r="J31" s="774"/>
      <c r="K31" s="774"/>
      <c r="L31" s="774"/>
      <c r="M31" s="774"/>
      <c r="N31" s="774"/>
      <c r="O31" s="774"/>
      <c r="P31" s="775"/>
      <c r="Q31" s="776">
        <v>11</v>
      </c>
      <c r="R31" s="777"/>
      <c r="S31" s="777"/>
      <c r="T31" s="777"/>
      <c r="U31" s="777"/>
      <c r="V31" s="777">
        <v>7</v>
      </c>
      <c r="W31" s="777"/>
      <c r="X31" s="777"/>
      <c r="Y31" s="777"/>
      <c r="Z31" s="777"/>
      <c r="AA31" s="777">
        <v>4</v>
      </c>
      <c r="AB31" s="777"/>
      <c r="AC31" s="777"/>
      <c r="AD31" s="777"/>
      <c r="AE31" s="778"/>
      <c r="AF31" s="779">
        <v>30</v>
      </c>
      <c r="AG31" s="780"/>
      <c r="AH31" s="780"/>
      <c r="AI31" s="780"/>
      <c r="AJ31" s="781"/>
      <c r="AK31" s="848" t="s">
        <v>480</v>
      </c>
      <c r="AL31" s="849"/>
      <c r="AM31" s="849"/>
      <c r="AN31" s="849"/>
      <c r="AO31" s="849"/>
      <c r="AP31" s="849" t="s">
        <v>480</v>
      </c>
      <c r="AQ31" s="849"/>
      <c r="AR31" s="849"/>
      <c r="AS31" s="849"/>
      <c r="AT31" s="849"/>
      <c r="AU31" s="849" t="s">
        <v>480</v>
      </c>
      <c r="AV31" s="849"/>
      <c r="AW31" s="849"/>
      <c r="AX31" s="849"/>
      <c r="AY31" s="849"/>
      <c r="AZ31" s="850" t="s">
        <v>549</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1147</v>
      </c>
      <c r="R32" s="777"/>
      <c r="S32" s="777"/>
      <c r="T32" s="777"/>
      <c r="U32" s="777"/>
      <c r="V32" s="777">
        <v>1137</v>
      </c>
      <c r="W32" s="777"/>
      <c r="X32" s="777"/>
      <c r="Y32" s="777"/>
      <c r="Z32" s="777"/>
      <c r="AA32" s="777">
        <v>10</v>
      </c>
      <c r="AB32" s="777"/>
      <c r="AC32" s="777"/>
      <c r="AD32" s="777"/>
      <c r="AE32" s="778"/>
      <c r="AF32" s="779">
        <v>223</v>
      </c>
      <c r="AG32" s="780"/>
      <c r="AH32" s="780"/>
      <c r="AI32" s="780"/>
      <c r="AJ32" s="781"/>
      <c r="AK32" s="848">
        <v>393</v>
      </c>
      <c r="AL32" s="849"/>
      <c r="AM32" s="849"/>
      <c r="AN32" s="849"/>
      <c r="AO32" s="849"/>
      <c r="AP32" s="849">
        <v>11265</v>
      </c>
      <c r="AQ32" s="849"/>
      <c r="AR32" s="849"/>
      <c r="AS32" s="849"/>
      <c r="AT32" s="849"/>
      <c r="AU32" s="849">
        <v>4844</v>
      </c>
      <c r="AV32" s="849"/>
      <c r="AW32" s="849"/>
      <c r="AX32" s="849"/>
      <c r="AY32" s="849"/>
      <c r="AZ32" s="850" t="s">
        <v>549</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74</v>
      </c>
      <c r="R33" s="777"/>
      <c r="S33" s="777"/>
      <c r="T33" s="777"/>
      <c r="U33" s="777"/>
      <c r="V33" s="777">
        <v>72</v>
      </c>
      <c r="W33" s="777"/>
      <c r="X33" s="777"/>
      <c r="Y33" s="777"/>
      <c r="Z33" s="777"/>
      <c r="AA33" s="777">
        <v>2</v>
      </c>
      <c r="AB33" s="777"/>
      <c r="AC33" s="777"/>
      <c r="AD33" s="777"/>
      <c r="AE33" s="778"/>
      <c r="AF33" s="779">
        <v>14</v>
      </c>
      <c r="AG33" s="780"/>
      <c r="AH33" s="780"/>
      <c r="AI33" s="780"/>
      <c r="AJ33" s="781"/>
      <c r="AK33" s="848">
        <v>36</v>
      </c>
      <c r="AL33" s="849"/>
      <c r="AM33" s="849"/>
      <c r="AN33" s="849"/>
      <c r="AO33" s="849"/>
      <c r="AP33" s="849">
        <v>400</v>
      </c>
      <c r="AQ33" s="849"/>
      <c r="AR33" s="849"/>
      <c r="AS33" s="849"/>
      <c r="AT33" s="849"/>
      <c r="AU33" s="849">
        <v>286</v>
      </c>
      <c r="AV33" s="849"/>
      <c r="AW33" s="849"/>
      <c r="AX33" s="849"/>
      <c r="AY33" s="849"/>
      <c r="AZ33" s="850" t="s">
        <v>549</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220</v>
      </c>
      <c r="R34" s="777"/>
      <c r="S34" s="777"/>
      <c r="T34" s="777"/>
      <c r="U34" s="777"/>
      <c r="V34" s="777">
        <v>220</v>
      </c>
      <c r="W34" s="777"/>
      <c r="X34" s="777"/>
      <c r="Y34" s="777"/>
      <c r="Z34" s="777"/>
      <c r="AA34" s="777">
        <v>0</v>
      </c>
      <c r="AB34" s="777"/>
      <c r="AC34" s="777"/>
      <c r="AD34" s="777"/>
      <c r="AE34" s="778"/>
      <c r="AF34" s="779" t="s">
        <v>109</v>
      </c>
      <c r="AG34" s="780"/>
      <c r="AH34" s="780"/>
      <c r="AI34" s="780"/>
      <c r="AJ34" s="781"/>
      <c r="AK34" s="848">
        <v>10</v>
      </c>
      <c r="AL34" s="849"/>
      <c r="AM34" s="849"/>
      <c r="AN34" s="849"/>
      <c r="AO34" s="849"/>
      <c r="AP34" s="849" t="s">
        <v>480</v>
      </c>
      <c r="AQ34" s="849"/>
      <c r="AR34" s="849"/>
      <c r="AS34" s="849"/>
      <c r="AT34" s="849"/>
      <c r="AU34" s="849" t="s">
        <v>480</v>
      </c>
      <c r="AV34" s="849"/>
      <c r="AW34" s="849"/>
      <c r="AX34" s="849"/>
      <c r="AY34" s="849"/>
      <c r="AZ34" s="850" t="s">
        <v>549</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380</v>
      </c>
      <c r="AG63" s="860"/>
      <c r="AH63" s="860"/>
      <c r="AI63" s="860"/>
      <c r="AJ63" s="861"/>
      <c r="AK63" s="862"/>
      <c r="AL63" s="857"/>
      <c r="AM63" s="857"/>
      <c r="AN63" s="857"/>
      <c r="AO63" s="857"/>
      <c r="AP63" s="860">
        <f>SUM(AP28:AT34)</f>
        <v>13371</v>
      </c>
      <c r="AQ63" s="860"/>
      <c r="AR63" s="860"/>
      <c r="AS63" s="860"/>
      <c r="AT63" s="860"/>
      <c r="AU63" s="860">
        <f>SUM(AU28:AY34)</f>
        <v>5441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4629</v>
      </c>
      <c r="R68" s="884"/>
      <c r="S68" s="884"/>
      <c r="T68" s="884"/>
      <c r="U68" s="884"/>
      <c r="V68" s="884">
        <v>4611</v>
      </c>
      <c r="W68" s="884"/>
      <c r="X68" s="884"/>
      <c r="Y68" s="884"/>
      <c r="Z68" s="884"/>
      <c r="AA68" s="884">
        <v>18</v>
      </c>
      <c r="AB68" s="884"/>
      <c r="AC68" s="884"/>
      <c r="AD68" s="884"/>
      <c r="AE68" s="884"/>
      <c r="AF68" s="884">
        <v>18</v>
      </c>
      <c r="AG68" s="884"/>
      <c r="AH68" s="884"/>
      <c r="AI68" s="884"/>
      <c r="AJ68" s="884"/>
      <c r="AK68" s="884" t="s">
        <v>480</v>
      </c>
      <c r="AL68" s="884"/>
      <c r="AM68" s="884"/>
      <c r="AN68" s="884"/>
      <c r="AO68" s="884"/>
      <c r="AP68" s="884" t="s">
        <v>480</v>
      </c>
      <c r="AQ68" s="884"/>
      <c r="AR68" s="884"/>
      <c r="AS68" s="884"/>
      <c r="AT68" s="884"/>
      <c r="AU68" s="884" t="s">
        <v>480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122</v>
      </c>
      <c r="R69" s="849"/>
      <c r="S69" s="849"/>
      <c r="T69" s="849"/>
      <c r="U69" s="849"/>
      <c r="V69" s="849">
        <v>113</v>
      </c>
      <c r="W69" s="849"/>
      <c r="X69" s="849"/>
      <c r="Y69" s="849"/>
      <c r="Z69" s="849"/>
      <c r="AA69" s="849">
        <v>9</v>
      </c>
      <c r="AB69" s="849"/>
      <c r="AC69" s="849"/>
      <c r="AD69" s="849"/>
      <c r="AE69" s="849"/>
      <c r="AF69" s="849">
        <v>9</v>
      </c>
      <c r="AG69" s="849"/>
      <c r="AH69" s="849"/>
      <c r="AI69" s="849"/>
      <c r="AJ69" s="849"/>
      <c r="AK69" s="849" t="s">
        <v>480</v>
      </c>
      <c r="AL69" s="849"/>
      <c r="AM69" s="849"/>
      <c r="AN69" s="849"/>
      <c r="AO69" s="849"/>
      <c r="AP69" s="849" t="s">
        <v>480</v>
      </c>
      <c r="AQ69" s="849"/>
      <c r="AR69" s="849"/>
      <c r="AS69" s="849"/>
      <c r="AT69" s="849"/>
      <c r="AU69" s="849" t="s">
        <v>480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133</v>
      </c>
      <c r="R70" s="849"/>
      <c r="S70" s="849"/>
      <c r="T70" s="849"/>
      <c r="U70" s="849"/>
      <c r="V70" s="849">
        <v>123</v>
      </c>
      <c r="W70" s="849"/>
      <c r="X70" s="849"/>
      <c r="Y70" s="849"/>
      <c r="Z70" s="849"/>
      <c r="AA70" s="849">
        <v>10</v>
      </c>
      <c r="AB70" s="849"/>
      <c r="AC70" s="849"/>
      <c r="AD70" s="849"/>
      <c r="AE70" s="849"/>
      <c r="AF70" s="849">
        <v>10</v>
      </c>
      <c r="AG70" s="849"/>
      <c r="AH70" s="849"/>
      <c r="AI70" s="849"/>
      <c r="AJ70" s="849"/>
      <c r="AK70" s="849" t="s">
        <v>480</v>
      </c>
      <c r="AL70" s="849"/>
      <c r="AM70" s="849"/>
      <c r="AN70" s="849"/>
      <c r="AO70" s="849"/>
      <c r="AP70" s="849" t="s">
        <v>480</v>
      </c>
      <c r="AQ70" s="849"/>
      <c r="AR70" s="849"/>
      <c r="AS70" s="849"/>
      <c r="AT70" s="849"/>
      <c r="AU70" s="849" t="s">
        <v>480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227</v>
      </c>
      <c r="R71" s="849"/>
      <c r="S71" s="849"/>
      <c r="T71" s="849"/>
      <c r="U71" s="849"/>
      <c r="V71" s="849">
        <v>223</v>
      </c>
      <c r="W71" s="849"/>
      <c r="X71" s="849"/>
      <c r="Y71" s="849"/>
      <c r="Z71" s="849"/>
      <c r="AA71" s="849">
        <v>4</v>
      </c>
      <c r="AB71" s="849"/>
      <c r="AC71" s="849"/>
      <c r="AD71" s="849"/>
      <c r="AE71" s="849"/>
      <c r="AF71" s="849">
        <v>4</v>
      </c>
      <c r="AG71" s="849"/>
      <c r="AH71" s="849"/>
      <c r="AI71" s="849"/>
      <c r="AJ71" s="849"/>
      <c r="AK71" s="849" t="s">
        <v>480</v>
      </c>
      <c r="AL71" s="849"/>
      <c r="AM71" s="849"/>
      <c r="AN71" s="849"/>
      <c r="AO71" s="849"/>
      <c r="AP71" s="849" t="s">
        <v>480</v>
      </c>
      <c r="AQ71" s="849"/>
      <c r="AR71" s="849"/>
      <c r="AS71" s="849"/>
      <c r="AT71" s="849"/>
      <c r="AU71" s="849" t="s">
        <v>480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10758</v>
      </c>
      <c r="R72" s="849"/>
      <c r="S72" s="849"/>
      <c r="T72" s="849"/>
      <c r="U72" s="849"/>
      <c r="V72" s="849">
        <v>10618</v>
      </c>
      <c r="W72" s="849"/>
      <c r="X72" s="849"/>
      <c r="Y72" s="849"/>
      <c r="Z72" s="849"/>
      <c r="AA72" s="849">
        <v>139</v>
      </c>
      <c r="AB72" s="849"/>
      <c r="AC72" s="849"/>
      <c r="AD72" s="849"/>
      <c r="AE72" s="849"/>
      <c r="AF72" s="849">
        <v>139</v>
      </c>
      <c r="AG72" s="849"/>
      <c r="AH72" s="849"/>
      <c r="AI72" s="849"/>
      <c r="AJ72" s="849"/>
      <c r="AK72" s="849" t="s">
        <v>480</v>
      </c>
      <c r="AL72" s="849"/>
      <c r="AM72" s="849"/>
      <c r="AN72" s="849"/>
      <c r="AO72" s="849"/>
      <c r="AP72" s="849" t="s">
        <v>480</v>
      </c>
      <c r="AQ72" s="849"/>
      <c r="AR72" s="849"/>
      <c r="AS72" s="849"/>
      <c r="AT72" s="849"/>
      <c r="AU72" s="849" t="s">
        <v>480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456</v>
      </c>
      <c r="R73" s="849"/>
      <c r="S73" s="849"/>
      <c r="T73" s="849"/>
      <c r="U73" s="849"/>
      <c r="V73" s="849">
        <v>442</v>
      </c>
      <c r="W73" s="849"/>
      <c r="X73" s="849"/>
      <c r="Y73" s="849"/>
      <c r="Z73" s="849"/>
      <c r="AA73" s="849">
        <v>15</v>
      </c>
      <c r="AB73" s="849"/>
      <c r="AC73" s="849"/>
      <c r="AD73" s="849"/>
      <c r="AE73" s="849"/>
      <c r="AF73" s="849">
        <v>15</v>
      </c>
      <c r="AG73" s="849"/>
      <c r="AH73" s="849"/>
      <c r="AI73" s="849"/>
      <c r="AJ73" s="849"/>
      <c r="AK73" s="849" t="s">
        <v>480</v>
      </c>
      <c r="AL73" s="849"/>
      <c r="AM73" s="849"/>
      <c r="AN73" s="849"/>
      <c r="AO73" s="849"/>
      <c r="AP73" s="849" t="s">
        <v>480</v>
      </c>
      <c r="AQ73" s="849"/>
      <c r="AR73" s="849"/>
      <c r="AS73" s="849"/>
      <c r="AT73" s="849"/>
      <c r="AU73" s="849" t="s">
        <v>480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103988</v>
      </c>
      <c r="R74" s="849"/>
      <c r="S74" s="849"/>
      <c r="T74" s="849"/>
      <c r="U74" s="849"/>
      <c r="V74" s="849">
        <v>101588</v>
      </c>
      <c r="W74" s="849"/>
      <c r="X74" s="849"/>
      <c r="Y74" s="849"/>
      <c r="Z74" s="849"/>
      <c r="AA74" s="849">
        <v>2400</v>
      </c>
      <c r="AB74" s="849"/>
      <c r="AC74" s="849"/>
      <c r="AD74" s="849"/>
      <c r="AE74" s="849"/>
      <c r="AF74" s="849">
        <v>2400</v>
      </c>
      <c r="AG74" s="849"/>
      <c r="AH74" s="849"/>
      <c r="AI74" s="849"/>
      <c r="AJ74" s="849"/>
      <c r="AK74" s="849" t="s">
        <v>480</v>
      </c>
      <c r="AL74" s="849"/>
      <c r="AM74" s="849"/>
      <c r="AN74" s="849"/>
      <c r="AO74" s="849"/>
      <c r="AP74" s="849" t="s">
        <v>480</v>
      </c>
      <c r="AQ74" s="849"/>
      <c r="AR74" s="849"/>
      <c r="AS74" s="849"/>
      <c r="AT74" s="849"/>
      <c r="AU74" s="849" t="s">
        <v>480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546</v>
      </c>
      <c r="C75" s="892"/>
      <c r="D75" s="892"/>
      <c r="E75" s="892"/>
      <c r="F75" s="892"/>
      <c r="G75" s="892"/>
      <c r="H75" s="892"/>
      <c r="I75" s="892"/>
      <c r="J75" s="892"/>
      <c r="K75" s="892"/>
      <c r="L75" s="892"/>
      <c r="M75" s="892"/>
      <c r="N75" s="892"/>
      <c r="O75" s="892"/>
      <c r="P75" s="893"/>
      <c r="Q75" s="897">
        <v>2168</v>
      </c>
      <c r="R75" s="898"/>
      <c r="S75" s="898"/>
      <c r="T75" s="898"/>
      <c r="U75" s="848"/>
      <c r="V75" s="899">
        <v>2152</v>
      </c>
      <c r="W75" s="898"/>
      <c r="X75" s="898"/>
      <c r="Y75" s="898"/>
      <c r="Z75" s="848"/>
      <c r="AA75" s="899">
        <v>16</v>
      </c>
      <c r="AB75" s="898"/>
      <c r="AC75" s="898"/>
      <c r="AD75" s="898"/>
      <c r="AE75" s="848"/>
      <c r="AF75" s="899">
        <v>16</v>
      </c>
      <c r="AG75" s="898"/>
      <c r="AH75" s="898"/>
      <c r="AI75" s="898"/>
      <c r="AJ75" s="848"/>
      <c r="AK75" s="899" t="s">
        <v>480</v>
      </c>
      <c r="AL75" s="898"/>
      <c r="AM75" s="898"/>
      <c r="AN75" s="898"/>
      <c r="AO75" s="848"/>
      <c r="AP75" s="899">
        <v>904</v>
      </c>
      <c r="AQ75" s="898"/>
      <c r="AR75" s="898"/>
      <c r="AS75" s="898"/>
      <c r="AT75" s="848"/>
      <c r="AU75" s="899">
        <v>247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547</v>
      </c>
      <c r="C76" s="892"/>
      <c r="D76" s="892"/>
      <c r="E76" s="892"/>
      <c r="F76" s="892"/>
      <c r="G76" s="892"/>
      <c r="H76" s="892"/>
      <c r="I76" s="892"/>
      <c r="J76" s="892"/>
      <c r="K76" s="892"/>
      <c r="L76" s="892"/>
      <c r="M76" s="892"/>
      <c r="N76" s="892"/>
      <c r="O76" s="892"/>
      <c r="P76" s="893"/>
      <c r="Q76" s="897">
        <v>5850</v>
      </c>
      <c r="R76" s="898"/>
      <c r="S76" s="898"/>
      <c r="T76" s="898"/>
      <c r="U76" s="848"/>
      <c r="V76" s="899">
        <v>5527</v>
      </c>
      <c r="W76" s="898"/>
      <c r="X76" s="898"/>
      <c r="Y76" s="898"/>
      <c r="Z76" s="848"/>
      <c r="AA76" s="899">
        <v>323</v>
      </c>
      <c r="AB76" s="898"/>
      <c r="AC76" s="898"/>
      <c r="AD76" s="898"/>
      <c r="AE76" s="848"/>
      <c r="AF76" s="899">
        <v>296</v>
      </c>
      <c r="AG76" s="898"/>
      <c r="AH76" s="898"/>
      <c r="AI76" s="898"/>
      <c r="AJ76" s="848"/>
      <c r="AK76" s="899">
        <v>800</v>
      </c>
      <c r="AL76" s="898"/>
      <c r="AM76" s="898"/>
      <c r="AN76" s="898"/>
      <c r="AO76" s="848"/>
      <c r="AP76" s="899">
        <v>1745</v>
      </c>
      <c r="AQ76" s="898"/>
      <c r="AR76" s="898"/>
      <c r="AS76" s="898"/>
      <c r="AT76" s="848"/>
      <c r="AU76" s="899">
        <v>289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SUM(AF68:AJ76)</f>
        <v>2907</v>
      </c>
      <c r="AG88" s="860"/>
      <c r="AH88" s="860"/>
      <c r="AI88" s="860"/>
      <c r="AJ88" s="860"/>
      <c r="AK88" s="857"/>
      <c r="AL88" s="857"/>
      <c r="AM88" s="857"/>
      <c r="AN88" s="857"/>
      <c r="AO88" s="857"/>
      <c r="AP88" s="860">
        <f t="shared" ref="AP88" si="2">SUM(AP68:AT76)</f>
        <v>2649</v>
      </c>
      <c r="AQ88" s="860"/>
      <c r="AR88" s="860"/>
      <c r="AS88" s="860"/>
      <c r="AT88" s="860"/>
      <c r="AU88" s="860">
        <f t="shared" ref="AU88" si="3">SUM(AU68:AY76)</f>
        <v>536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CR7</f>
        <v>50</v>
      </c>
      <c r="CS102" s="868"/>
      <c r="CT102" s="868"/>
      <c r="CU102" s="868"/>
      <c r="CV102" s="911"/>
      <c r="CW102" s="910">
        <f t="shared" ref="CW102" si="4">CW7</f>
        <v>10</v>
      </c>
      <c r="CX102" s="868"/>
      <c r="CY102" s="868"/>
      <c r="CZ102" s="868"/>
      <c r="DA102" s="911"/>
      <c r="DB102" s="910" t="str">
        <f t="shared" ref="DB102" si="5">DB7</f>
        <v>-</v>
      </c>
      <c r="DC102" s="868"/>
      <c r="DD102" s="868"/>
      <c r="DE102" s="868"/>
      <c r="DF102" s="911"/>
      <c r="DG102" s="910" t="str">
        <f t="shared" ref="DG102" si="6">DG7</f>
        <v>-</v>
      </c>
      <c r="DH102" s="868"/>
      <c r="DI102" s="868"/>
      <c r="DJ102" s="868"/>
      <c r="DK102" s="911"/>
      <c r="DL102" s="910" t="str">
        <f t="shared" ref="DL102" si="7">DL7</f>
        <v>-</v>
      </c>
      <c r="DM102" s="868"/>
      <c r="DN102" s="868"/>
      <c r="DO102" s="868"/>
      <c r="DP102" s="911"/>
      <c r="DQ102" s="910" t="str">
        <f t="shared" ref="DQ102" si="8">DQ7</f>
        <v>-</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1370164</v>
      </c>
      <c r="AB110" s="920"/>
      <c r="AC110" s="920"/>
      <c r="AD110" s="920"/>
      <c r="AE110" s="921"/>
      <c r="AF110" s="922">
        <v>1401134</v>
      </c>
      <c r="AG110" s="920"/>
      <c r="AH110" s="920"/>
      <c r="AI110" s="920"/>
      <c r="AJ110" s="921"/>
      <c r="AK110" s="922">
        <v>1336016</v>
      </c>
      <c r="AL110" s="920"/>
      <c r="AM110" s="920"/>
      <c r="AN110" s="920"/>
      <c r="AO110" s="921"/>
      <c r="AP110" s="923">
        <v>18.600000000000001</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17462878</v>
      </c>
      <c r="BR110" s="957"/>
      <c r="BS110" s="957"/>
      <c r="BT110" s="957"/>
      <c r="BU110" s="957"/>
      <c r="BV110" s="957">
        <v>17750043</v>
      </c>
      <c r="BW110" s="957"/>
      <c r="BX110" s="957"/>
      <c r="BY110" s="957"/>
      <c r="BZ110" s="957"/>
      <c r="CA110" s="957">
        <v>17770127</v>
      </c>
      <c r="CB110" s="957"/>
      <c r="CC110" s="957"/>
      <c r="CD110" s="957"/>
      <c r="CE110" s="957"/>
      <c r="CF110" s="971">
        <v>247.7</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5715145</v>
      </c>
      <c r="BR112" s="950"/>
      <c r="BS112" s="950"/>
      <c r="BT112" s="950"/>
      <c r="BU112" s="950"/>
      <c r="BV112" s="950">
        <v>5603183</v>
      </c>
      <c r="BW112" s="950"/>
      <c r="BX112" s="950"/>
      <c r="BY112" s="950"/>
      <c r="BZ112" s="950"/>
      <c r="CA112" s="950">
        <v>5440221</v>
      </c>
      <c r="CB112" s="950"/>
      <c r="CC112" s="950"/>
      <c r="CD112" s="950"/>
      <c r="CE112" s="950"/>
      <c r="CF112" s="944">
        <v>75.8</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502788</v>
      </c>
      <c r="AB113" s="964"/>
      <c r="AC113" s="964"/>
      <c r="AD113" s="964"/>
      <c r="AE113" s="965"/>
      <c r="AF113" s="966">
        <v>484691</v>
      </c>
      <c r="AG113" s="964"/>
      <c r="AH113" s="964"/>
      <c r="AI113" s="964"/>
      <c r="AJ113" s="965"/>
      <c r="AK113" s="966">
        <v>522814</v>
      </c>
      <c r="AL113" s="964"/>
      <c r="AM113" s="964"/>
      <c r="AN113" s="964"/>
      <c r="AO113" s="965"/>
      <c r="AP113" s="967">
        <v>7.3</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160648</v>
      </c>
      <c r="BR113" s="950"/>
      <c r="BS113" s="950"/>
      <c r="BT113" s="950"/>
      <c r="BU113" s="950"/>
      <c r="BV113" s="950">
        <v>314683</v>
      </c>
      <c r="BW113" s="950"/>
      <c r="BX113" s="950"/>
      <c r="BY113" s="950"/>
      <c r="BZ113" s="950"/>
      <c r="CA113" s="950">
        <v>535691</v>
      </c>
      <c r="CB113" s="950"/>
      <c r="CC113" s="950"/>
      <c r="CD113" s="950"/>
      <c r="CE113" s="950"/>
      <c r="CF113" s="944">
        <v>7.5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57338</v>
      </c>
      <c r="AB114" s="989"/>
      <c r="AC114" s="989"/>
      <c r="AD114" s="989"/>
      <c r="AE114" s="990"/>
      <c r="AF114" s="991">
        <v>15539</v>
      </c>
      <c r="AG114" s="989"/>
      <c r="AH114" s="989"/>
      <c r="AI114" s="989"/>
      <c r="AJ114" s="990"/>
      <c r="AK114" s="991">
        <v>18644</v>
      </c>
      <c r="AL114" s="989"/>
      <c r="AM114" s="989"/>
      <c r="AN114" s="989"/>
      <c r="AO114" s="990"/>
      <c r="AP114" s="992">
        <v>0.3</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2787736</v>
      </c>
      <c r="BR114" s="950"/>
      <c r="BS114" s="950"/>
      <c r="BT114" s="950"/>
      <c r="BU114" s="950"/>
      <c r="BV114" s="950">
        <v>2631653</v>
      </c>
      <c r="BW114" s="950"/>
      <c r="BX114" s="950"/>
      <c r="BY114" s="950"/>
      <c r="BZ114" s="950"/>
      <c r="CA114" s="950">
        <v>2553393</v>
      </c>
      <c r="CB114" s="950"/>
      <c r="CC114" s="950"/>
      <c r="CD114" s="950"/>
      <c r="CE114" s="950"/>
      <c r="CF114" s="944">
        <v>35.6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408</v>
      </c>
      <c r="AB115" s="964"/>
      <c r="AC115" s="964"/>
      <c r="AD115" s="964"/>
      <c r="AE115" s="965"/>
      <c r="AF115" s="966" t="s">
        <v>408</v>
      </c>
      <c r="AG115" s="964"/>
      <c r="AH115" s="964"/>
      <c r="AI115" s="964"/>
      <c r="AJ115" s="965"/>
      <c r="AK115" s="966" t="s">
        <v>408</v>
      </c>
      <c r="AL115" s="964"/>
      <c r="AM115" s="964"/>
      <c r="AN115" s="964"/>
      <c r="AO115" s="965"/>
      <c r="AP115" s="967" t="s">
        <v>408</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v>2</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1930290</v>
      </c>
      <c r="AB117" s="996"/>
      <c r="AC117" s="996"/>
      <c r="AD117" s="996"/>
      <c r="AE117" s="997"/>
      <c r="AF117" s="995">
        <v>1901364</v>
      </c>
      <c r="AG117" s="996"/>
      <c r="AH117" s="996"/>
      <c r="AI117" s="996"/>
      <c r="AJ117" s="997"/>
      <c r="AK117" s="995">
        <v>1877476</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26126407</v>
      </c>
      <c r="BR118" s="1016"/>
      <c r="BS118" s="1016"/>
      <c r="BT118" s="1016"/>
      <c r="BU118" s="1016"/>
      <c r="BV118" s="1016">
        <v>26299562</v>
      </c>
      <c r="BW118" s="1016"/>
      <c r="BX118" s="1016"/>
      <c r="BY118" s="1016"/>
      <c r="BZ118" s="1016"/>
      <c r="CA118" s="1016">
        <v>26299432</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4215932</v>
      </c>
      <c r="BR119" s="957"/>
      <c r="BS119" s="957"/>
      <c r="BT119" s="957"/>
      <c r="BU119" s="957"/>
      <c r="BV119" s="957">
        <v>3996638</v>
      </c>
      <c r="BW119" s="957"/>
      <c r="BX119" s="957"/>
      <c r="BY119" s="957"/>
      <c r="BZ119" s="957"/>
      <c r="CA119" s="957">
        <v>4294839</v>
      </c>
      <c r="CB119" s="957"/>
      <c r="CC119" s="957"/>
      <c r="CD119" s="957"/>
      <c r="CE119" s="957"/>
      <c r="CF119" s="971">
        <v>59.9</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174619</v>
      </c>
      <c r="BR120" s="950"/>
      <c r="BS120" s="950"/>
      <c r="BT120" s="950"/>
      <c r="BU120" s="950"/>
      <c r="BV120" s="950">
        <v>220991</v>
      </c>
      <c r="BW120" s="950"/>
      <c r="BX120" s="950"/>
      <c r="BY120" s="950"/>
      <c r="BZ120" s="950"/>
      <c r="CA120" s="950">
        <v>269183</v>
      </c>
      <c r="CB120" s="950"/>
      <c r="CC120" s="950"/>
      <c r="CD120" s="950"/>
      <c r="CE120" s="950"/>
      <c r="CF120" s="944">
        <v>3.8</v>
      </c>
      <c r="CG120" s="945"/>
      <c r="CH120" s="945"/>
      <c r="CI120" s="945"/>
      <c r="CJ120" s="945"/>
      <c r="CK120" s="1043" t="s">
        <v>435</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5083797</v>
      </c>
      <c r="DH120" s="957"/>
      <c r="DI120" s="957"/>
      <c r="DJ120" s="957"/>
      <c r="DK120" s="957"/>
      <c r="DL120" s="957">
        <v>4985210</v>
      </c>
      <c r="DM120" s="957"/>
      <c r="DN120" s="957"/>
      <c r="DO120" s="957"/>
      <c r="DP120" s="957"/>
      <c r="DQ120" s="957">
        <v>4844011</v>
      </c>
      <c r="DR120" s="957"/>
      <c r="DS120" s="957"/>
      <c r="DT120" s="957"/>
      <c r="DU120" s="957"/>
      <c r="DV120" s="958">
        <v>67.5</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19081138</v>
      </c>
      <c r="BR121" s="1016"/>
      <c r="BS121" s="1016"/>
      <c r="BT121" s="1016"/>
      <c r="BU121" s="1016"/>
      <c r="BV121" s="1016">
        <v>19090170</v>
      </c>
      <c r="BW121" s="1016"/>
      <c r="BX121" s="1016"/>
      <c r="BY121" s="1016"/>
      <c r="BZ121" s="1016"/>
      <c r="CA121" s="1016">
        <v>19382289</v>
      </c>
      <c r="CB121" s="1016"/>
      <c r="CC121" s="1016"/>
      <c r="CD121" s="1016"/>
      <c r="CE121" s="1016"/>
      <c r="CF121" s="1054">
        <v>270.2</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366757</v>
      </c>
      <c r="DH121" s="950"/>
      <c r="DI121" s="950"/>
      <c r="DJ121" s="950"/>
      <c r="DK121" s="950"/>
      <c r="DL121" s="950">
        <v>328820</v>
      </c>
      <c r="DM121" s="950"/>
      <c r="DN121" s="950"/>
      <c r="DO121" s="950"/>
      <c r="DP121" s="950"/>
      <c r="DQ121" s="950">
        <v>310548</v>
      </c>
      <c r="DR121" s="950"/>
      <c r="DS121" s="950"/>
      <c r="DT121" s="950"/>
      <c r="DU121" s="950"/>
      <c r="DV121" s="951">
        <v>4.3</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23471689</v>
      </c>
      <c r="BR122" s="1065"/>
      <c r="BS122" s="1065"/>
      <c r="BT122" s="1065"/>
      <c r="BU122" s="1065"/>
      <c r="BV122" s="1065">
        <v>23307799</v>
      </c>
      <c r="BW122" s="1065"/>
      <c r="BX122" s="1065"/>
      <c r="BY122" s="1065"/>
      <c r="BZ122" s="1065"/>
      <c r="CA122" s="1065">
        <v>23946311</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264591</v>
      </c>
      <c r="DH122" s="950"/>
      <c r="DI122" s="950"/>
      <c r="DJ122" s="950"/>
      <c r="DK122" s="950"/>
      <c r="DL122" s="950">
        <v>289153</v>
      </c>
      <c r="DM122" s="950"/>
      <c r="DN122" s="950"/>
      <c r="DO122" s="950"/>
      <c r="DP122" s="950"/>
      <c r="DQ122" s="950">
        <v>285662</v>
      </c>
      <c r="DR122" s="950"/>
      <c r="DS122" s="950"/>
      <c r="DT122" s="950"/>
      <c r="DU122" s="950"/>
      <c r="DV122" s="951">
        <v>4</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35.700000000000003</v>
      </c>
      <c r="BR123" s="1057"/>
      <c r="BS123" s="1057"/>
      <c r="BT123" s="1057"/>
      <c r="BU123" s="1057"/>
      <c r="BV123" s="1057">
        <v>41</v>
      </c>
      <c r="BW123" s="1057"/>
      <c r="BX123" s="1057"/>
      <c r="BY123" s="1057"/>
      <c r="BZ123" s="1057"/>
      <c r="CA123" s="1057">
        <v>32.700000000000003</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13.63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50855</v>
      </c>
      <c r="AB128" s="1120"/>
      <c r="AC128" s="1120"/>
      <c r="AD128" s="1120"/>
      <c r="AE128" s="1121"/>
      <c r="AF128" s="1122">
        <v>44827</v>
      </c>
      <c r="AG128" s="1120"/>
      <c r="AH128" s="1120"/>
      <c r="AI128" s="1120"/>
      <c r="AJ128" s="1121"/>
      <c r="AK128" s="1122">
        <v>46453</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18.63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8620102</v>
      </c>
      <c r="AB129" s="989"/>
      <c r="AC129" s="989"/>
      <c r="AD129" s="989"/>
      <c r="AE129" s="990"/>
      <c r="AF129" s="991">
        <v>8575668</v>
      </c>
      <c r="AG129" s="989"/>
      <c r="AH129" s="989"/>
      <c r="AI129" s="989"/>
      <c r="AJ129" s="990"/>
      <c r="AK129" s="991">
        <v>8505595</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1197287</v>
      </c>
      <c r="AB130" s="989"/>
      <c r="AC130" s="989"/>
      <c r="AD130" s="989"/>
      <c r="AE130" s="990"/>
      <c r="AF130" s="991">
        <v>1278695</v>
      </c>
      <c r="AG130" s="989"/>
      <c r="AH130" s="989"/>
      <c r="AI130" s="989"/>
      <c r="AJ130" s="990"/>
      <c r="AK130" s="991">
        <v>1331249</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32.700000000000003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7422815</v>
      </c>
      <c r="AB131" s="1028"/>
      <c r="AC131" s="1028"/>
      <c r="AD131" s="1028"/>
      <c r="AE131" s="1029"/>
      <c r="AF131" s="1030">
        <v>7296973</v>
      </c>
      <c r="AG131" s="1028"/>
      <c r="AH131" s="1028"/>
      <c r="AI131" s="1028"/>
      <c r="AJ131" s="1029"/>
      <c r="AK131" s="1030">
        <v>7174346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9.1898828140000006</v>
      </c>
      <c r="AB132" s="1134"/>
      <c r="AC132" s="1134"/>
      <c r="AD132" s="1134"/>
      <c r="AE132" s="1135"/>
      <c r="AF132" s="1136">
        <v>7.9189274789999997</v>
      </c>
      <c r="AG132" s="1134"/>
      <c r="AH132" s="1134"/>
      <c r="AI132" s="1134"/>
      <c r="AJ132" s="1135"/>
      <c r="AK132" s="1136">
        <v>6.9661262500000003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10.5</v>
      </c>
      <c r="AB133" s="1141"/>
      <c r="AC133" s="1141"/>
      <c r="AD133" s="1141"/>
      <c r="AE133" s="1142"/>
      <c r="AF133" s="1140">
        <v>9.3000000000000007</v>
      </c>
      <c r="AG133" s="1141"/>
      <c r="AH133" s="1141"/>
      <c r="AI133" s="1141"/>
      <c r="AJ133" s="1142"/>
      <c r="AK133" s="1140">
        <v>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2074459</v>
      </c>
      <c r="L9" s="264">
        <v>71300</v>
      </c>
      <c r="M9" s="265">
        <v>71916</v>
      </c>
      <c r="N9" s="266">
        <v>-0.9</v>
      </c>
    </row>
    <row r="10" spans="1:16" x14ac:dyDescent="0.15">
      <c r="A10" s="248"/>
      <c r="B10" s="244"/>
      <c r="C10" s="244"/>
      <c r="D10" s="244"/>
      <c r="E10" s="244"/>
      <c r="F10" s="244"/>
      <c r="G10" s="1149" t="s">
        <v>476</v>
      </c>
      <c r="H10" s="1150"/>
      <c r="I10" s="1150"/>
      <c r="J10" s="1151"/>
      <c r="K10" s="267">
        <v>277990</v>
      </c>
      <c r="L10" s="268">
        <v>9555</v>
      </c>
      <c r="M10" s="269">
        <v>7911</v>
      </c>
      <c r="N10" s="270">
        <v>20.8</v>
      </c>
    </row>
    <row r="11" spans="1:16" ht="13.5" customHeight="1" x14ac:dyDescent="0.15">
      <c r="A11" s="248"/>
      <c r="B11" s="244"/>
      <c r="C11" s="244"/>
      <c r="D11" s="244"/>
      <c r="E11" s="244"/>
      <c r="F11" s="244"/>
      <c r="G11" s="1149" t="s">
        <v>477</v>
      </c>
      <c r="H11" s="1150"/>
      <c r="I11" s="1150"/>
      <c r="J11" s="1151"/>
      <c r="K11" s="267">
        <v>444741</v>
      </c>
      <c r="L11" s="268">
        <v>15286</v>
      </c>
      <c r="M11" s="269">
        <v>7787</v>
      </c>
      <c r="N11" s="270">
        <v>96.3</v>
      </c>
    </row>
    <row r="12" spans="1:16" ht="13.5" customHeight="1" x14ac:dyDescent="0.15">
      <c r="A12" s="248"/>
      <c r="B12" s="244"/>
      <c r="C12" s="244"/>
      <c r="D12" s="244"/>
      <c r="E12" s="244"/>
      <c r="F12" s="244"/>
      <c r="G12" s="1149" t="s">
        <v>478</v>
      </c>
      <c r="H12" s="1150"/>
      <c r="I12" s="1150"/>
      <c r="J12" s="1151"/>
      <c r="K12" s="267">
        <v>26439</v>
      </c>
      <c r="L12" s="268">
        <v>909</v>
      </c>
      <c r="M12" s="269">
        <v>906</v>
      </c>
      <c r="N12" s="270">
        <v>0.3</v>
      </c>
    </row>
    <row r="13" spans="1:16" ht="13.5" customHeight="1" x14ac:dyDescent="0.15">
      <c r="A13" s="248"/>
      <c r="B13" s="244"/>
      <c r="C13" s="244"/>
      <c r="D13" s="244"/>
      <c r="E13" s="244"/>
      <c r="F13" s="244"/>
      <c r="G13" s="1149" t="s">
        <v>479</v>
      </c>
      <c r="H13" s="1150"/>
      <c r="I13" s="1150"/>
      <c r="J13" s="1151"/>
      <c r="K13" s="267" t="s">
        <v>480</v>
      </c>
      <c r="L13" s="268" t="s">
        <v>480</v>
      </c>
      <c r="M13" s="269">
        <v>13</v>
      </c>
      <c r="N13" s="270" t="s">
        <v>480</v>
      </c>
    </row>
    <row r="14" spans="1:16" ht="13.5" customHeight="1" x14ac:dyDescent="0.15">
      <c r="A14" s="248"/>
      <c r="B14" s="244"/>
      <c r="C14" s="244"/>
      <c r="D14" s="244"/>
      <c r="E14" s="244"/>
      <c r="F14" s="244"/>
      <c r="G14" s="1149" t="s">
        <v>481</v>
      </c>
      <c r="H14" s="1150"/>
      <c r="I14" s="1150"/>
      <c r="J14" s="1151"/>
      <c r="K14" s="267">
        <v>55389</v>
      </c>
      <c r="L14" s="268">
        <v>1904</v>
      </c>
      <c r="M14" s="269">
        <v>3077</v>
      </c>
      <c r="N14" s="270">
        <v>-38.1</v>
      </c>
    </row>
    <row r="15" spans="1:16" ht="13.5" customHeight="1" x14ac:dyDescent="0.15">
      <c r="A15" s="248"/>
      <c r="B15" s="244"/>
      <c r="C15" s="244"/>
      <c r="D15" s="244"/>
      <c r="E15" s="244"/>
      <c r="F15" s="244"/>
      <c r="G15" s="1149" t="s">
        <v>482</v>
      </c>
      <c r="H15" s="1150"/>
      <c r="I15" s="1150"/>
      <c r="J15" s="1151"/>
      <c r="K15" s="267" t="s">
        <v>480</v>
      </c>
      <c r="L15" s="268" t="s">
        <v>480</v>
      </c>
      <c r="M15" s="269">
        <v>1653</v>
      </c>
      <c r="N15" s="270" t="s">
        <v>480</v>
      </c>
    </row>
    <row r="16" spans="1:16" x14ac:dyDescent="0.15">
      <c r="A16" s="248"/>
      <c r="B16" s="244"/>
      <c r="C16" s="244"/>
      <c r="D16" s="244"/>
      <c r="E16" s="244"/>
      <c r="F16" s="244"/>
      <c r="G16" s="1152" t="s">
        <v>483</v>
      </c>
      <c r="H16" s="1153"/>
      <c r="I16" s="1153"/>
      <c r="J16" s="1154"/>
      <c r="K16" s="268">
        <v>-207591</v>
      </c>
      <c r="L16" s="268">
        <v>-7135</v>
      </c>
      <c r="M16" s="269">
        <v>-7483</v>
      </c>
      <c r="N16" s="270">
        <v>-4.7</v>
      </c>
    </row>
    <row r="17" spans="1:16" x14ac:dyDescent="0.15">
      <c r="A17" s="248"/>
      <c r="B17" s="244"/>
      <c r="C17" s="244"/>
      <c r="D17" s="244"/>
      <c r="E17" s="244"/>
      <c r="F17" s="244"/>
      <c r="G17" s="1152" t="s">
        <v>168</v>
      </c>
      <c r="H17" s="1153"/>
      <c r="I17" s="1153"/>
      <c r="J17" s="1154"/>
      <c r="K17" s="268">
        <v>2671427</v>
      </c>
      <c r="L17" s="268">
        <v>91817</v>
      </c>
      <c r="M17" s="269">
        <v>85779</v>
      </c>
      <c r="N17" s="270">
        <v>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8.59</v>
      </c>
      <c r="L21" s="281">
        <v>8.2100000000000009</v>
      </c>
      <c r="M21" s="282">
        <v>0.38</v>
      </c>
      <c r="N21" s="249"/>
      <c r="O21" s="283"/>
      <c r="P21" s="279"/>
    </row>
    <row r="22" spans="1:16" s="284" customFormat="1" x14ac:dyDescent="0.15">
      <c r="A22" s="279"/>
      <c r="B22" s="249"/>
      <c r="C22" s="249"/>
      <c r="D22" s="249"/>
      <c r="E22" s="249"/>
      <c r="F22" s="249"/>
      <c r="G22" s="1144" t="s">
        <v>489</v>
      </c>
      <c r="H22" s="1145"/>
      <c r="I22" s="1145"/>
      <c r="J22" s="1146"/>
      <c r="K22" s="285">
        <v>94.1</v>
      </c>
      <c r="L22" s="286">
        <v>97</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1336016</v>
      </c>
      <c r="L32" s="294">
        <v>45919</v>
      </c>
      <c r="M32" s="295">
        <v>51963</v>
      </c>
      <c r="N32" s="296">
        <v>-11.6</v>
      </c>
    </row>
    <row r="33" spans="1:16" ht="13.5" customHeight="1" x14ac:dyDescent="0.15">
      <c r="A33" s="248"/>
      <c r="B33" s="244"/>
      <c r="C33" s="244"/>
      <c r="D33" s="244"/>
      <c r="E33" s="244"/>
      <c r="F33" s="244"/>
      <c r="G33" s="1160" t="s">
        <v>494</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495</v>
      </c>
      <c r="H34" s="1161"/>
      <c r="I34" s="1161"/>
      <c r="J34" s="1162"/>
      <c r="K34" s="294" t="s">
        <v>480</v>
      </c>
      <c r="L34" s="294" t="s">
        <v>480</v>
      </c>
      <c r="M34" s="295">
        <v>71</v>
      </c>
      <c r="N34" s="296" t="s">
        <v>480</v>
      </c>
    </row>
    <row r="35" spans="1:16" ht="27" customHeight="1" x14ac:dyDescent="0.15">
      <c r="A35" s="248"/>
      <c r="B35" s="244"/>
      <c r="C35" s="244"/>
      <c r="D35" s="244"/>
      <c r="E35" s="244"/>
      <c r="F35" s="244"/>
      <c r="G35" s="1160" t="s">
        <v>496</v>
      </c>
      <c r="H35" s="1161"/>
      <c r="I35" s="1161"/>
      <c r="J35" s="1162"/>
      <c r="K35" s="294">
        <v>522814</v>
      </c>
      <c r="L35" s="294">
        <v>17969</v>
      </c>
      <c r="M35" s="295">
        <v>20847</v>
      </c>
      <c r="N35" s="296">
        <v>-13.8</v>
      </c>
    </row>
    <row r="36" spans="1:16" ht="27" customHeight="1" x14ac:dyDescent="0.15">
      <c r="A36" s="248"/>
      <c r="B36" s="244"/>
      <c r="C36" s="244"/>
      <c r="D36" s="244"/>
      <c r="E36" s="244"/>
      <c r="F36" s="244"/>
      <c r="G36" s="1160" t="s">
        <v>497</v>
      </c>
      <c r="H36" s="1161"/>
      <c r="I36" s="1161"/>
      <c r="J36" s="1162"/>
      <c r="K36" s="294">
        <v>18644</v>
      </c>
      <c r="L36" s="294">
        <v>641</v>
      </c>
      <c r="M36" s="295">
        <v>3529</v>
      </c>
      <c r="N36" s="296">
        <v>-81.8</v>
      </c>
    </row>
    <row r="37" spans="1:16" ht="13.5" customHeight="1" x14ac:dyDescent="0.15">
      <c r="A37" s="248"/>
      <c r="B37" s="244"/>
      <c r="C37" s="244"/>
      <c r="D37" s="244"/>
      <c r="E37" s="244"/>
      <c r="F37" s="244"/>
      <c r="G37" s="1160" t="s">
        <v>498</v>
      </c>
      <c r="H37" s="1161"/>
      <c r="I37" s="1161"/>
      <c r="J37" s="1162"/>
      <c r="K37" s="294" t="s">
        <v>480</v>
      </c>
      <c r="L37" s="294" t="s">
        <v>480</v>
      </c>
      <c r="M37" s="295">
        <v>828</v>
      </c>
      <c r="N37" s="296" t="s">
        <v>480</v>
      </c>
    </row>
    <row r="38" spans="1:16" ht="27" customHeight="1" x14ac:dyDescent="0.15">
      <c r="A38" s="248"/>
      <c r="B38" s="244"/>
      <c r="C38" s="244"/>
      <c r="D38" s="244"/>
      <c r="E38" s="244"/>
      <c r="F38" s="244"/>
      <c r="G38" s="1163" t="s">
        <v>499</v>
      </c>
      <c r="H38" s="1164"/>
      <c r="I38" s="1164"/>
      <c r="J38" s="1165"/>
      <c r="K38" s="297">
        <v>2</v>
      </c>
      <c r="L38" s="297">
        <v>0</v>
      </c>
      <c r="M38" s="298">
        <v>6</v>
      </c>
      <c r="N38" s="299">
        <v>-100</v>
      </c>
      <c r="O38" s="293"/>
    </row>
    <row r="39" spans="1:16" x14ac:dyDescent="0.15">
      <c r="A39" s="248"/>
      <c r="B39" s="244"/>
      <c r="C39" s="244"/>
      <c r="D39" s="244"/>
      <c r="E39" s="244"/>
      <c r="F39" s="244"/>
      <c r="G39" s="1163" t="s">
        <v>500</v>
      </c>
      <c r="H39" s="1164"/>
      <c r="I39" s="1164"/>
      <c r="J39" s="1165"/>
      <c r="K39" s="300">
        <v>-46453</v>
      </c>
      <c r="L39" s="300">
        <v>-1597</v>
      </c>
      <c r="M39" s="301">
        <v>-4386</v>
      </c>
      <c r="N39" s="302">
        <v>-63.6</v>
      </c>
      <c r="O39" s="293"/>
    </row>
    <row r="40" spans="1:16" ht="27" customHeight="1" x14ac:dyDescent="0.15">
      <c r="A40" s="248"/>
      <c r="B40" s="244"/>
      <c r="C40" s="244"/>
      <c r="D40" s="244"/>
      <c r="E40" s="244"/>
      <c r="F40" s="244"/>
      <c r="G40" s="1160" t="s">
        <v>501</v>
      </c>
      <c r="H40" s="1161"/>
      <c r="I40" s="1161"/>
      <c r="J40" s="1162"/>
      <c r="K40" s="300">
        <v>-1331249</v>
      </c>
      <c r="L40" s="300">
        <v>-45755</v>
      </c>
      <c r="M40" s="301">
        <v>-50220</v>
      </c>
      <c r="N40" s="302">
        <v>-8.9</v>
      </c>
      <c r="O40" s="293"/>
    </row>
    <row r="41" spans="1:16" x14ac:dyDescent="0.15">
      <c r="A41" s="248"/>
      <c r="B41" s="244"/>
      <c r="C41" s="244"/>
      <c r="D41" s="244"/>
      <c r="E41" s="244"/>
      <c r="F41" s="244"/>
      <c r="G41" s="1166" t="s">
        <v>279</v>
      </c>
      <c r="H41" s="1167"/>
      <c r="I41" s="1167"/>
      <c r="J41" s="1168"/>
      <c r="K41" s="294">
        <v>499774</v>
      </c>
      <c r="L41" s="300">
        <v>17177</v>
      </c>
      <c r="M41" s="301">
        <v>22638</v>
      </c>
      <c r="N41" s="302">
        <v>-24.1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1380713</v>
      </c>
      <c r="J51" s="320">
        <v>46162</v>
      </c>
      <c r="K51" s="321">
        <v>-72.900000000000006</v>
      </c>
      <c r="L51" s="322">
        <v>67201</v>
      </c>
      <c r="M51" s="323">
        <v>-14.6</v>
      </c>
      <c r="N51" s="324">
        <v>-58.3</v>
      </c>
    </row>
    <row r="52" spans="1:14" x14ac:dyDescent="0.15">
      <c r="A52" s="248"/>
      <c r="B52" s="244"/>
      <c r="C52" s="244"/>
      <c r="D52" s="244"/>
      <c r="E52" s="244"/>
      <c r="F52" s="244"/>
      <c r="G52" s="325"/>
      <c r="H52" s="326" t="s">
        <v>512</v>
      </c>
      <c r="I52" s="327">
        <v>899724</v>
      </c>
      <c r="J52" s="328">
        <v>30081</v>
      </c>
      <c r="K52" s="329">
        <v>9.1</v>
      </c>
      <c r="L52" s="330">
        <v>35210</v>
      </c>
      <c r="M52" s="331">
        <v>-7.6</v>
      </c>
      <c r="N52" s="332">
        <v>16.7</v>
      </c>
    </row>
    <row r="53" spans="1:14" x14ac:dyDescent="0.15">
      <c r="A53" s="248"/>
      <c r="B53" s="244"/>
      <c r="C53" s="244"/>
      <c r="D53" s="244"/>
      <c r="E53" s="244"/>
      <c r="F53" s="244"/>
      <c r="G53" s="310" t="s">
        <v>513</v>
      </c>
      <c r="H53" s="311"/>
      <c r="I53" s="319">
        <v>1608178</v>
      </c>
      <c r="J53" s="320">
        <v>53841</v>
      </c>
      <c r="K53" s="321">
        <v>16.600000000000001</v>
      </c>
      <c r="L53" s="322">
        <v>75709</v>
      </c>
      <c r="M53" s="323">
        <v>12.7</v>
      </c>
      <c r="N53" s="324">
        <v>3.9</v>
      </c>
    </row>
    <row r="54" spans="1:14" x14ac:dyDescent="0.15">
      <c r="A54" s="248"/>
      <c r="B54" s="244"/>
      <c r="C54" s="244"/>
      <c r="D54" s="244"/>
      <c r="E54" s="244"/>
      <c r="F54" s="244"/>
      <c r="G54" s="325"/>
      <c r="H54" s="326" t="s">
        <v>512</v>
      </c>
      <c r="I54" s="327">
        <v>1129918</v>
      </c>
      <c r="J54" s="328">
        <v>37829</v>
      </c>
      <c r="K54" s="329">
        <v>25.8</v>
      </c>
      <c r="L54" s="330">
        <v>35212</v>
      </c>
      <c r="M54" s="331">
        <v>0</v>
      </c>
      <c r="N54" s="332">
        <v>25.8</v>
      </c>
    </row>
    <row r="55" spans="1:14" x14ac:dyDescent="0.15">
      <c r="A55" s="248"/>
      <c r="B55" s="244"/>
      <c r="C55" s="244"/>
      <c r="D55" s="244"/>
      <c r="E55" s="244"/>
      <c r="F55" s="244"/>
      <c r="G55" s="310" t="s">
        <v>514</v>
      </c>
      <c r="H55" s="311"/>
      <c r="I55" s="319">
        <v>2858329</v>
      </c>
      <c r="J55" s="320">
        <v>96276</v>
      </c>
      <c r="K55" s="321">
        <v>78.8</v>
      </c>
      <c r="L55" s="322">
        <v>90961</v>
      </c>
      <c r="M55" s="323">
        <v>20.100000000000001</v>
      </c>
      <c r="N55" s="324">
        <v>58.7</v>
      </c>
    </row>
    <row r="56" spans="1:14" x14ac:dyDescent="0.15">
      <c r="A56" s="248"/>
      <c r="B56" s="244"/>
      <c r="C56" s="244"/>
      <c r="D56" s="244"/>
      <c r="E56" s="244"/>
      <c r="F56" s="244"/>
      <c r="G56" s="325"/>
      <c r="H56" s="326" t="s">
        <v>512</v>
      </c>
      <c r="I56" s="327">
        <v>1064824</v>
      </c>
      <c r="J56" s="328">
        <v>35866</v>
      </c>
      <c r="K56" s="329">
        <v>-5.2</v>
      </c>
      <c r="L56" s="330">
        <v>37720</v>
      </c>
      <c r="M56" s="331">
        <v>7.1</v>
      </c>
      <c r="N56" s="332">
        <v>-12.3</v>
      </c>
    </row>
    <row r="57" spans="1:14" x14ac:dyDescent="0.15">
      <c r="A57" s="248"/>
      <c r="B57" s="244"/>
      <c r="C57" s="244"/>
      <c r="D57" s="244"/>
      <c r="E57" s="244"/>
      <c r="F57" s="244"/>
      <c r="G57" s="310" t="s">
        <v>515</v>
      </c>
      <c r="H57" s="311"/>
      <c r="I57" s="319">
        <v>3098594</v>
      </c>
      <c r="J57" s="320">
        <v>105542</v>
      </c>
      <c r="K57" s="321">
        <v>9.6</v>
      </c>
      <c r="L57" s="322">
        <v>106614</v>
      </c>
      <c r="M57" s="323">
        <v>17.2</v>
      </c>
      <c r="N57" s="324">
        <v>-7.6</v>
      </c>
    </row>
    <row r="58" spans="1:14" x14ac:dyDescent="0.15">
      <c r="A58" s="248"/>
      <c r="B58" s="244"/>
      <c r="C58" s="244"/>
      <c r="D58" s="244"/>
      <c r="E58" s="244"/>
      <c r="F58" s="244"/>
      <c r="G58" s="325"/>
      <c r="H58" s="326" t="s">
        <v>512</v>
      </c>
      <c r="I58" s="327">
        <v>1842221</v>
      </c>
      <c r="J58" s="328">
        <v>62748</v>
      </c>
      <c r="K58" s="329">
        <v>75</v>
      </c>
      <c r="L58" s="330">
        <v>45545</v>
      </c>
      <c r="M58" s="331">
        <v>20.7</v>
      </c>
      <c r="N58" s="332">
        <v>54.3</v>
      </c>
    </row>
    <row r="59" spans="1:14" x14ac:dyDescent="0.15">
      <c r="A59" s="248"/>
      <c r="B59" s="244"/>
      <c r="C59" s="244"/>
      <c r="D59" s="244"/>
      <c r="E59" s="244"/>
      <c r="F59" s="244"/>
      <c r="G59" s="310" t="s">
        <v>516</v>
      </c>
      <c r="H59" s="311"/>
      <c r="I59" s="319">
        <v>1747901</v>
      </c>
      <c r="J59" s="320">
        <v>60076</v>
      </c>
      <c r="K59" s="321">
        <v>-43.1</v>
      </c>
      <c r="L59" s="322">
        <v>81768</v>
      </c>
      <c r="M59" s="323">
        <v>-23.3</v>
      </c>
      <c r="N59" s="324">
        <v>-19.8</v>
      </c>
    </row>
    <row r="60" spans="1:14" x14ac:dyDescent="0.15">
      <c r="A60" s="248"/>
      <c r="B60" s="244"/>
      <c r="C60" s="244"/>
      <c r="D60" s="244"/>
      <c r="E60" s="244"/>
      <c r="F60" s="244"/>
      <c r="G60" s="325"/>
      <c r="H60" s="326" t="s">
        <v>512</v>
      </c>
      <c r="I60" s="333">
        <v>653356</v>
      </c>
      <c r="J60" s="328">
        <v>22456</v>
      </c>
      <c r="K60" s="329">
        <v>-64.2</v>
      </c>
      <c r="L60" s="330">
        <v>37917</v>
      </c>
      <c r="M60" s="331">
        <v>-16.7</v>
      </c>
      <c r="N60" s="332">
        <v>-47.5</v>
      </c>
    </row>
    <row r="61" spans="1:14" x14ac:dyDescent="0.15">
      <c r="A61" s="248"/>
      <c r="B61" s="244"/>
      <c r="C61" s="244"/>
      <c r="D61" s="244"/>
      <c r="E61" s="244"/>
      <c r="F61" s="244"/>
      <c r="G61" s="310" t="s">
        <v>517</v>
      </c>
      <c r="H61" s="334"/>
      <c r="I61" s="335">
        <v>2138743</v>
      </c>
      <c r="J61" s="336">
        <v>72379</v>
      </c>
      <c r="K61" s="337">
        <v>-2.2000000000000002</v>
      </c>
      <c r="L61" s="338">
        <v>84451</v>
      </c>
      <c r="M61" s="339">
        <v>2.4</v>
      </c>
      <c r="N61" s="324">
        <v>-4.5999999999999996</v>
      </c>
    </row>
    <row r="62" spans="1:14" x14ac:dyDescent="0.15">
      <c r="A62" s="248"/>
      <c r="B62" s="244"/>
      <c r="C62" s="244"/>
      <c r="D62" s="244"/>
      <c r="E62" s="244"/>
      <c r="F62" s="244"/>
      <c r="G62" s="325"/>
      <c r="H62" s="326" t="s">
        <v>512</v>
      </c>
      <c r="I62" s="327">
        <v>1118009</v>
      </c>
      <c r="J62" s="328">
        <v>37796</v>
      </c>
      <c r="K62" s="329">
        <v>8.1</v>
      </c>
      <c r="L62" s="330">
        <v>38321</v>
      </c>
      <c r="M62" s="331">
        <v>0.7</v>
      </c>
      <c r="N62" s="332">
        <v>7.4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25.61</v>
      </c>
      <c r="G47" s="12">
        <v>28.59</v>
      </c>
      <c r="H47" s="12">
        <v>32.479999999999997</v>
      </c>
      <c r="I47" s="12">
        <v>32.700000000000003</v>
      </c>
      <c r="J47" s="13">
        <v>36.96</v>
      </c>
    </row>
    <row r="48" spans="2:10" ht="57.75" customHeight="1" x14ac:dyDescent="0.15">
      <c r="B48" s="14"/>
      <c r="C48" s="1171" t="s">
        <v>4</v>
      </c>
      <c r="D48" s="1171"/>
      <c r="E48" s="1172"/>
      <c r="F48" s="15">
        <v>5.32</v>
      </c>
      <c r="G48" s="16">
        <v>5.56</v>
      </c>
      <c r="H48" s="16">
        <v>7.82</v>
      </c>
      <c r="I48" s="16">
        <v>8.74</v>
      </c>
      <c r="J48" s="17">
        <v>11.29</v>
      </c>
    </row>
    <row r="49" spans="2:10" ht="57.75" customHeight="1" thickBot="1" x14ac:dyDescent="0.2">
      <c r="B49" s="18"/>
      <c r="C49" s="1173" t="s">
        <v>5</v>
      </c>
      <c r="D49" s="1173"/>
      <c r="E49" s="1174"/>
      <c r="F49" s="19">
        <v>2</v>
      </c>
      <c r="G49" s="20">
        <v>3.16</v>
      </c>
      <c r="H49" s="20">
        <v>7.04</v>
      </c>
      <c r="I49" s="20">
        <v>1.47</v>
      </c>
      <c r="J49" s="21">
        <v>6.47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安田 崇俊</cp:lastModifiedBy>
  <cp:lastPrinted>2017-03-29T02:45:42Z</cp:lastPrinted>
  <dcterms:created xsi:type="dcterms:W3CDTF">2017-02-15T18:34:26Z</dcterms:created>
  <dcterms:modified xsi:type="dcterms:W3CDTF">2022-03-28T04:35:50Z</dcterms:modified>
</cp:coreProperties>
</file>